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june2023\"/>
    </mc:Choice>
  </mc:AlternateContent>
  <xr:revisionPtr revIDLastSave="0" documentId="8_{FECDA410-5DDD-441A-BF91-7BFAD7953450}" xr6:coauthVersionLast="47" xr6:coauthVersionMax="47" xr10:uidLastSave="{00000000-0000-0000-0000-000000000000}"/>
  <bookViews>
    <workbookView xWindow="-108" yWindow="-108" windowWidth="23256" windowHeight="12456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Table2!$A$1:$V$351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4" l="1"/>
  <c r="T6" i="4"/>
  <c r="T7" i="4"/>
  <c r="T8" i="4"/>
  <c r="T9" i="4"/>
  <c r="T10" i="4"/>
  <c r="T11" i="4"/>
  <c r="T12" i="4"/>
  <c r="T13" i="4"/>
  <c r="T14" i="4"/>
  <c r="T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T32" i="4"/>
  <c r="U32" i="4"/>
  <c r="V32" i="4"/>
  <c r="T33" i="4"/>
  <c r="U33" i="4"/>
  <c r="V33" i="4"/>
  <c r="T34" i="4"/>
  <c r="U34" i="4"/>
  <c r="V34" i="4"/>
  <c r="T35" i="4"/>
  <c r="U35" i="4"/>
  <c r="V35" i="4"/>
  <c r="T36" i="4"/>
  <c r="U36" i="4"/>
  <c r="V36" i="4"/>
  <c r="T37" i="4"/>
  <c r="U37" i="4"/>
  <c r="V37" i="4"/>
  <c r="T38" i="4"/>
  <c r="U38" i="4"/>
  <c r="V38" i="4"/>
  <c r="T39" i="4"/>
  <c r="U39" i="4"/>
  <c r="V39" i="4"/>
  <c r="T40" i="4"/>
  <c r="U40" i="4"/>
  <c r="V40" i="4"/>
  <c r="T41" i="4"/>
  <c r="U41" i="4"/>
  <c r="V41" i="4"/>
  <c r="T42" i="4"/>
  <c r="U42" i="4"/>
  <c r="V42" i="4"/>
  <c r="T43" i="4"/>
  <c r="U43" i="4"/>
  <c r="V43" i="4"/>
  <c r="T44" i="4"/>
  <c r="U44" i="4"/>
  <c r="V44" i="4"/>
  <c r="T45" i="4"/>
  <c r="U45" i="4"/>
  <c r="V45" i="4"/>
  <c r="T46" i="4"/>
  <c r="U46" i="4"/>
  <c r="V46" i="4"/>
  <c r="T47" i="4"/>
  <c r="U47" i="4"/>
  <c r="V47" i="4"/>
  <c r="T48" i="4"/>
  <c r="U48" i="4"/>
  <c r="V48" i="4"/>
  <c r="T49" i="4"/>
  <c r="U49" i="4"/>
  <c r="V49" i="4"/>
  <c r="T50" i="4"/>
  <c r="U50" i="4"/>
  <c r="V50" i="4"/>
  <c r="T51" i="4"/>
  <c r="U51" i="4"/>
  <c r="V51" i="4"/>
  <c r="T52" i="4"/>
  <c r="U52" i="4"/>
  <c r="V52" i="4"/>
  <c r="T53" i="4"/>
  <c r="U53" i="4"/>
  <c r="V53" i="4"/>
  <c r="T54" i="4"/>
  <c r="U54" i="4"/>
  <c r="V54" i="4"/>
  <c r="T55" i="4"/>
  <c r="U55" i="4"/>
  <c r="V55" i="4"/>
  <c r="T56" i="4"/>
  <c r="U56" i="4"/>
  <c r="V56" i="4"/>
  <c r="T57" i="4"/>
  <c r="U57" i="4"/>
  <c r="V57" i="4"/>
  <c r="T58" i="4"/>
  <c r="U58" i="4"/>
  <c r="V58" i="4"/>
  <c r="T59" i="4"/>
  <c r="U59" i="4"/>
  <c r="V59" i="4"/>
  <c r="T60" i="4"/>
  <c r="U60" i="4"/>
  <c r="V60" i="4"/>
  <c r="T61" i="4"/>
  <c r="U61" i="4"/>
  <c r="V61" i="4"/>
  <c r="T62" i="4"/>
  <c r="U62" i="4"/>
  <c r="V62" i="4"/>
  <c r="T63" i="4"/>
  <c r="U63" i="4"/>
  <c r="V63" i="4"/>
  <c r="T64" i="4"/>
  <c r="U64" i="4"/>
  <c r="V64" i="4"/>
  <c r="T65" i="4"/>
  <c r="U65" i="4"/>
  <c r="V65" i="4"/>
  <c r="T66" i="4"/>
  <c r="U66" i="4"/>
  <c r="V66" i="4"/>
  <c r="T67" i="4"/>
  <c r="U67" i="4"/>
  <c r="V67" i="4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3" i="4"/>
  <c r="U73" i="4"/>
  <c r="V73" i="4"/>
  <c r="T74" i="4"/>
  <c r="U74" i="4"/>
  <c r="V74" i="4"/>
  <c r="T75" i="4"/>
  <c r="U75" i="4"/>
  <c r="V75" i="4"/>
  <c r="T76" i="4"/>
  <c r="U76" i="4"/>
  <c r="V76" i="4"/>
  <c r="T77" i="4"/>
  <c r="U77" i="4"/>
  <c r="V77" i="4"/>
  <c r="T78" i="4"/>
  <c r="U78" i="4"/>
  <c r="V78" i="4"/>
  <c r="T79" i="4"/>
  <c r="U79" i="4"/>
  <c r="V79" i="4"/>
  <c r="T80" i="4"/>
  <c r="U80" i="4"/>
  <c r="V80" i="4"/>
  <c r="T81" i="4"/>
  <c r="U81" i="4"/>
  <c r="V81" i="4"/>
  <c r="T82" i="4"/>
  <c r="U82" i="4"/>
  <c r="V82" i="4"/>
  <c r="T83" i="4"/>
  <c r="U83" i="4"/>
  <c r="V83" i="4"/>
  <c r="T84" i="4"/>
  <c r="U84" i="4"/>
  <c r="V84" i="4"/>
  <c r="T85" i="4"/>
  <c r="U85" i="4"/>
  <c r="V85" i="4"/>
  <c r="T86" i="4"/>
  <c r="U86" i="4"/>
  <c r="V86" i="4"/>
  <c r="T87" i="4"/>
  <c r="U87" i="4"/>
  <c r="V87" i="4"/>
  <c r="T88" i="4"/>
  <c r="U88" i="4"/>
  <c r="V88" i="4"/>
  <c r="T89" i="4"/>
  <c r="U89" i="4"/>
  <c r="V89" i="4"/>
  <c r="T90" i="4"/>
  <c r="U90" i="4"/>
  <c r="V90" i="4"/>
  <c r="T91" i="4"/>
  <c r="U91" i="4"/>
  <c r="V91" i="4"/>
  <c r="T92" i="4"/>
  <c r="U92" i="4"/>
  <c r="V92" i="4"/>
  <c r="T93" i="4"/>
  <c r="U93" i="4"/>
  <c r="V93" i="4"/>
  <c r="T94" i="4"/>
  <c r="U94" i="4"/>
  <c r="V94" i="4"/>
  <c r="T95" i="4"/>
  <c r="U95" i="4"/>
  <c r="V95" i="4"/>
  <c r="T96" i="4"/>
  <c r="U96" i="4"/>
  <c r="V96" i="4"/>
  <c r="T97" i="4"/>
  <c r="U97" i="4"/>
  <c r="V97" i="4"/>
  <c r="T98" i="4"/>
  <c r="U98" i="4"/>
  <c r="V98" i="4"/>
  <c r="T99" i="4"/>
  <c r="U99" i="4"/>
  <c r="V99" i="4"/>
  <c r="T100" i="4"/>
  <c r="U100" i="4"/>
  <c r="V100" i="4"/>
  <c r="T101" i="4"/>
  <c r="U101" i="4"/>
  <c r="V101" i="4"/>
  <c r="T102" i="4"/>
  <c r="U102" i="4"/>
  <c r="V102" i="4"/>
  <c r="T103" i="4"/>
  <c r="U103" i="4"/>
  <c r="V103" i="4"/>
  <c r="T104" i="4"/>
  <c r="U104" i="4"/>
  <c r="V104" i="4"/>
  <c r="T105" i="4"/>
  <c r="U105" i="4"/>
  <c r="V105" i="4"/>
  <c r="T106" i="4"/>
  <c r="U106" i="4"/>
  <c r="V106" i="4"/>
  <c r="T107" i="4"/>
  <c r="U107" i="4"/>
  <c r="V107" i="4"/>
  <c r="T108" i="4"/>
  <c r="U108" i="4"/>
  <c r="V108" i="4"/>
  <c r="T109" i="4"/>
  <c r="U109" i="4"/>
  <c r="V109" i="4"/>
  <c r="T110" i="4"/>
  <c r="U110" i="4"/>
  <c r="V110" i="4"/>
  <c r="T111" i="4"/>
  <c r="U111" i="4"/>
  <c r="V111" i="4"/>
  <c r="T112" i="4"/>
  <c r="U112" i="4"/>
  <c r="V112" i="4"/>
  <c r="T113" i="4"/>
  <c r="U113" i="4"/>
  <c r="V113" i="4"/>
  <c r="T114" i="4"/>
  <c r="U114" i="4"/>
  <c r="V114" i="4"/>
  <c r="T115" i="4"/>
  <c r="U115" i="4"/>
  <c r="V115" i="4"/>
  <c r="T116" i="4"/>
  <c r="U116" i="4"/>
  <c r="V116" i="4"/>
  <c r="T117" i="4"/>
  <c r="U117" i="4"/>
  <c r="V117" i="4"/>
  <c r="T118" i="4"/>
  <c r="U118" i="4"/>
  <c r="V118" i="4"/>
  <c r="T119" i="4"/>
  <c r="U119" i="4"/>
  <c r="V119" i="4"/>
  <c r="T120" i="4"/>
  <c r="U120" i="4"/>
  <c r="V120" i="4"/>
  <c r="T121" i="4"/>
  <c r="U121" i="4"/>
  <c r="V121" i="4"/>
  <c r="T122" i="4"/>
  <c r="U122" i="4"/>
  <c r="V122" i="4"/>
  <c r="T123" i="4"/>
  <c r="U123" i="4"/>
  <c r="V123" i="4"/>
  <c r="T124" i="4"/>
  <c r="U124" i="4"/>
  <c r="V124" i="4"/>
  <c r="T125" i="4"/>
  <c r="U125" i="4"/>
  <c r="V125" i="4"/>
  <c r="T126" i="4"/>
  <c r="U126" i="4"/>
  <c r="V126" i="4"/>
  <c r="T127" i="4"/>
  <c r="U127" i="4"/>
  <c r="V127" i="4"/>
  <c r="T128" i="4"/>
  <c r="U128" i="4"/>
  <c r="V128" i="4"/>
  <c r="T129" i="4"/>
  <c r="U129" i="4"/>
  <c r="V129" i="4"/>
  <c r="T130" i="4"/>
  <c r="U130" i="4"/>
  <c r="V130" i="4"/>
  <c r="T131" i="4"/>
  <c r="U131" i="4"/>
  <c r="V131" i="4"/>
  <c r="T132" i="4"/>
  <c r="U132" i="4"/>
  <c r="V132" i="4"/>
  <c r="T133" i="4"/>
  <c r="U133" i="4"/>
  <c r="V133" i="4"/>
  <c r="T134" i="4"/>
  <c r="U134" i="4"/>
  <c r="V134" i="4"/>
  <c r="T135" i="4"/>
  <c r="U135" i="4"/>
  <c r="V135" i="4"/>
  <c r="T136" i="4"/>
  <c r="U136" i="4"/>
  <c r="V136" i="4"/>
  <c r="T137" i="4"/>
  <c r="U137" i="4"/>
  <c r="V137" i="4"/>
  <c r="T138" i="4"/>
  <c r="U138" i="4"/>
  <c r="V138" i="4"/>
  <c r="T139" i="4"/>
  <c r="U139" i="4"/>
  <c r="V139" i="4"/>
  <c r="T140" i="4"/>
  <c r="U140" i="4"/>
  <c r="V140" i="4"/>
  <c r="T141" i="4"/>
  <c r="U141" i="4"/>
  <c r="V141" i="4"/>
  <c r="T142" i="4"/>
  <c r="U142" i="4"/>
  <c r="V142" i="4"/>
  <c r="T143" i="4"/>
  <c r="U143" i="4"/>
  <c r="V143" i="4"/>
  <c r="T144" i="4"/>
  <c r="U144" i="4"/>
  <c r="V144" i="4"/>
  <c r="T145" i="4"/>
  <c r="U145" i="4"/>
  <c r="V145" i="4"/>
  <c r="T146" i="4"/>
  <c r="U146" i="4"/>
  <c r="V146" i="4"/>
  <c r="T147" i="4"/>
  <c r="U147" i="4"/>
  <c r="V147" i="4"/>
  <c r="T148" i="4"/>
  <c r="U148" i="4"/>
  <c r="V148" i="4"/>
  <c r="T149" i="4"/>
  <c r="U149" i="4"/>
  <c r="V149" i="4"/>
  <c r="T150" i="4"/>
  <c r="U150" i="4"/>
  <c r="V150" i="4"/>
  <c r="T151" i="4"/>
  <c r="U151" i="4"/>
  <c r="V151" i="4"/>
  <c r="T152" i="4"/>
  <c r="U152" i="4"/>
  <c r="V152" i="4"/>
  <c r="T153" i="4"/>
  <c r="U153" i="4"/>
  <c r="V153" i="4"/>
  <c r="T154" i="4"/>
  <c r="U154" i="4"/>
  <c r="V154" i="4"/>
  <c r="T155" i="4"/>
  <c r="U155" i="4"/>
  <c r="V155" i="4"/>
  <c r="T156" i="4"/>
  <c r="U156" i="4"/>
  <c r="V156" i="4"/>
  <c r="T157" i="4"/>
  <c r="U157" i="4"/>
  <c r="V157" i="4"/>
  <c r="T158" i="4"/>
  <c r="U158" i="4"/>
  <c r="V158" i="4"/>
  <c r="T159" i="4"/>
  <c r="U159" i="4"/>
  <c r="V159" i="4"/>
  <c r="T160" i="4"/>
  <c r="U160" i="4"/>
  <c r="V160" i="4"/>
  <c r="T161" i="4"/>
  <c r="U161" i="4"/>
  <c r="V161" i="4"/>
  <c r="T162" i="4"/>
  <c r="U162" i="4"/>
  <c r="V162" i="4"/>
  <c r="T163" i="4"/>
  <c r="U163" i="4"/>
  <c r="V163" i="4"/>
  <c r="T164" i="4"/>
  <c r="U164" i="4"/>
  <c r="V164" i="4"/>
  <c r="T165" i="4"/>
  <c r="U165" i="4"/>
  <c r="V165" i="4"/>
  <c r="T166" i="4"/>
  <c r="U166" i="4"/>
  <c r="V166" i="4"/>
  <c r="T167" i="4"/>
  <c r="U167" i="4"/>
  <c r="V167" i="4"/>
  <c r="T168" i="4"/>
  <c r="U168" i="4"/>
  <c r="V168" i="4"/>
  <c r="T169" i="4"/>
  <c r="U169" i="4"/>
  <c r="V169" i="4"/>
  <c r="T170" i="4"/>
  <c r="U170" i="4"/>
  <c r="V170" i="4"/>
  <c r="T171" i="4"/>
  <c r="U171" i="4"/>
  <c r="V171" i="4"/>
</calcChain>
</file>

<file path=xl/sharedStrings.xml><?xml version="1.0" encoding="utf-8"?>
<sst xmlns="http://schemas.openxmlformats.org/spreadsheetml/2006/main" count="2801" uniqueCount="122">
  <si>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</si>
  <si>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</si>
  <si>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</si>
  <si>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</si>
  <si>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</si>
  <si>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</si>
  <si>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</si>
  <si>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</si>
  <si>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</si>
  <si>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</si>
  <si>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</si>
  <si>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</si>
  <si>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</si>
  <si>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</si>
  <si>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</si>
  <si>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</si>
  <si>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</si>
  <si>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</si>
  <si>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</si>
  <si>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</si>
  <si>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</si>
  <si>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</si>
  <si>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</si>
  <si>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</si>
  <si>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</si>
  <si>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</si>
  <si>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</si>
  <si>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</si>
  <si>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</si>
  <si>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01-Jan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</si>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</sst>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  <numFmt numFmtId="200" formatCode="_-#,##0.000_-;\-#,##0.000_-;_-* &quot;-&quot;??_-;_-@_-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0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9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2" fontId="30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200" fontId="3" fillId="0" borderId="0" xfId="1" applyNumberFormat="1" applyFont="1"/>
  </cellXfs>
  <cellStyles count="3410">
    <cellStyle name="Comma" xfId="1" builtinId="3"/>
    <cellStyle name="Comma 2" xfId="2"/>
    <cellStyle name="Comma 6" xfId="3"/>
    <cellStyle name="Normal" xfId="0" builtinId="0"/>
    <cellStyle name="Normal 10" xfId="4"/>
    <cellStyle name="Normal 10 10" xfId="5"/>
    <cellStyle name="Normal 10 10 10" xfId="6"/>
    <cellStyle name="Normal 10 10 11" xfId="7"/>
    <cellStyle name="Normal 10 10 12" xfId="8"/>
    <cellStyle name="Normal 10 10 13" xfId="9"/>
    <cellStyle name="Normal 10 10 2" xfId="10"/>
    <cellStyle name="Normal 10 10 3" xfId="11"/>
    <cellStyle name="Normal 10 10 4" xfId="12"/>
    <cellStyle name="Normal 10 10 5" xfId="13"/>
    <cellStyle name="Normal 10 10 6" xfId="14"/>
    <cellStyle name="Normal 10 10 7" xfId="15"/>
    <cellStyle name="Normal 10 10 8" xfId="16"/>
    <cellStyle name="Normal 10 10 9" xfId="17"/>
    <cellStyle name="Normal 10 11" xfId="18"/>
    <cellStyle name="Normal 10 11 10" xfId="19"/>
    <cellStyle name="Normal 10 11 11" xfId="20"/>
    <cellStyle name="Normal 10 11 12" xfId="21"/>
    <cellStyle name="Normal 10 11 13" xfId="22"/>
    <cellStyle name="Normal 10 11 2" xfId="23"/>
    <cellStyle name="Normal 10 11 3" xfId="24"/>
    <cellStyle name="Normal 10 11 4" xfId="25"/>
    <cellStyle name="Normal 10 11 5" xfId="26"/>
    <cellStyle name="Normal 10 11 6" xfId="27"/>
    <cellStyle name="Normal 10 11 7" xfId="28"/>
    <cellStyle name="Normal 10 11 8" xfId="29"/>
    <cellStyle name="Normal 10 11 9" xfId="30"/>
    <cellStyle name="Normal 10 12" xfId="31"/>
    <cellStyle name="Normal 10 12 10" xfId="32"/>
    <cellStyle name="Normal 10 12 11" xfId="33"/>
    <cellStyle name="Normal 10 12 12" xfId="34"/>
    <cellStyle name="Normal 10 12 13" xfId="35"/>
    <cellStyle name="Normal 10 12 2" xfId="36"/>
    <cellStyle name="Normal 10 12 3" xfId="37"/>
    <cellStyle name="Normal 10 12 4" xfId="38"/>
    <cellStyle name="Normal 10 12 5" xfId="39"/>
    <cellStyle name="Normal 10 12 6" xfId="40"/>
    <cellStyle name="Normal 10 12 7" xfId="41"/>
    <cellStyle name="Normal 10 12 8" xfId="42"/>
    <cellStyle name="Normal 10 12 9" xfId="43"/>
    <cellStyle name="Normal 10 13" xfId="44"/>
    <cellStyle name="Normal 10 13 10" xfId="45"/>
    <cellStyle name="Normal 10 13 11" xfId="46"/>
    <cellStyle name="Normal 10 13 12" xfId="47"/>
    <cellStyle name="Normal 10 13 13" xfId="48"/>
    <cellStyle name="Normal 10 13 2" xfId="49"/>
    <cellStyle name="Normal 10 13 3" xfId="50"/>
    <cellStyle name="Normal 10 13 4" xfId="51"/>
    <cellStyle name="Normal 10 13 5" xfId="52"/>
    <cellStyle name="Normal 10 13 6" xfId="53"/>
    <cellStyle name="Normal 10 13 7" xfId="54"/>
    <cellStyle name="Normal 10 13 8" xfId="55"/>
    <cellStyle name="Normal 10 13 9" xfId="56"/>
    <cellStyle name="Normal 10 14" xfId="57"/>
    <cellStyle name="Normal 10 14 10" xfId="58"/>
    <cellStyle name="Normal 10 14 11" xfId="59"/>
    <cellStyle name="Normal 10 14 12" xfId="60"/>
    <cellStyle name="Normal 10 14 13" xfId="61"/>
    <cellStyle name="Normal 10 14 2" xfId="62"/>
    <cellStyle name="Normal 10 14 3" xfId="63"/>
    <cellStyle name="Normal 10 14 4" xfId="64"/>
    <cellStyle name="Normal 10 14 5" xfId="65"/>
    <cellStyle name="Normal 10 14 6" xfId="66"/>
    <cellStyle name="Normal 10 14 7" xfId="67"/>
    <cellStyle name="Normal 10 14 8" xfId="68"/>
    <cellStyle name="Normal 10 14 9" xfId="69"/>
    <cellStyle name="Normal 10 15" xfId="70"/>
    <cellStyle name="Normal 10 15 10" xfId="71"/>
    <cellStyle name="Normal 10 15 11" xfId="72"/>
    <cellStyle name="Normal 10 15 12" xfId="73"/>
    <cellStyle name="Normal 10 15 13" xfId="74"/>
    <cellStyle name="Normal 10 15 2" xfId="75"/>
    <cellStyle name="Normal 10 15 3" xfId="76"/>
    <cellStyle name="Normal 10 15 4" xfId="77"/>
    <cellStyle name="Normal 10 15 5" xfId="78"/>
    <cellStyle name="Normal 10 15 6" xfId="79"/>
    <cellStyle name="Normal 10 15 7" xfId="80"/>
    <cellStyle name="Normal 10 15 8" xfId="81"/>
    <cellStyle name="Normal 10 15 9" xfId="82"/>
    <cellStyle name="Normal 10 16" xfId="83"/>
    <cellStyle name="Normal 10 16 10" xfId="84"/>
    <cellStyle name="Normal 10 16 11" xfId="85"/>
    <cellStyle name="Normal 10 16 12" xfId="86"/>
    <cellStyle name="Normal 10 16 13" xfId="87"/>
    <cellStyle name="Normal 10 16 2" xfId="88"/>
    <cellStyle name="Normal 10 16 3" xfId="89"/>
    <cellStyle name="Normal 10 16 4" xfId="90"/>
    <cellStyle name="Normal 10 16 5" xfId="91"/>
    <cellStyle name="Normal 10 16 6" xfId="92"/>
    <cellStyle name="Normal 10 16 7" xfId="93"/>
    <cellStyle name="Normal 10 16 8" xfId="94"/>
    <cellStyle name="Normal 10 16 9" xfId="95"/>
    <cellStyle name="Normal 10 17" xfId="96"/>
    <cellStyle name="Normal 10 17 10" xfId="97"/>
    <cellStyle name="Normal 10 17 11" xfId="98"/>
    <cellStyle name="Normal 10 17 12" xfId="99"/>
    <cellStyle name="Normal 10 17 13" xfId="100"/>
    <cellStyle name="Normal 10 17 2" xfId="101"/>
    <cellStyle name="Normal 10 17 3" xfId="102"/>
    <cellStyle name="Normal 10 17 4" xfId="103"/>
    <cellStyle name="Normal 10 17 5" xfId="104"/>
    <cellStyle name="Normal 10 17 6" xfId="105"/>
    <cellStyle name="Normal 10 17 7" xfId="106"/>
    <cellStyle name="Normal 10 17 8" xfId="107"/>
    <cellStyle name="Normal 10 17 9" xfId="108"/>
    <cellStyle name="Normal 10 18" xfId="109"/>
    <cellStyle name="Normal 10 18 10" xfId="110"/>
    <cellStyle name="Normal 10 18 11" xfId="111"/>
    <cellStyle name="Normal 10 18 12" xfId="112"/>
    <cellStyle name="Normal 10 18 13" xfId="113"/>
    <cellStyle name="Normal 10 18 2" xfId="114"/>
    <cellStyle name="Normal 10 18 3" xfId="115"/>
    <cellStyle name="Normal 10 18 4" xfId="116"/>
    <cellStyle name="Normal 10 18 5" xfId="117"/>
    <cellStyle name="Normal 10 18 6" xfId="118"/>
    <cellStyle name="Normal 10 18 7" xfId="119"/>
    <cellStyle name="Normal 10 18 8" xfId="120"/>
    <cellStyle name="Normal 10 18 9" xfId="121"/>
    <cellStyle name="Normal 10 19" xfId="122"/>
    <cellStyle name="Normal 10 19 10" xfId="123"/>
    <cellStyle name="Normal 10 19 11" xfId="124"/>
    <cellStyle name="Normal 10 19 12" xfId="125"/>
    <cellStyle name="Normal 10 19 13" xfId="126"/>
    <cellStyle name="Normal 10 19 2" xfId="127"/>
    <cellStyle name="Normal 10 19 3" xfId="128"/>
    <cellStyle name="Normal 10 19 4" xfId="129"/>
    <cellStyle name="Normal 10 19 5" xfId="130"/>
    <cellStyle name="Normal 10 19 6" xfId="131"/>
    <cellStyle name="Normal 10 19 7" xfId="132"/>
    <cellStyle name="Normal 10 19 8" xfId="133"/>
    <cellStyle name="Normal 10 19 9" xfId="134"/>
    <cellStyle name="Normal 10 2" xfId="135"/>
    <cellStyle name="Normal 10 2 10" xfId="136"/>
    <cellStyle name="Normal 10 2 11" xfId="137"/>
    <cellStyle name="Normal 10 2 12" xfId="138"/>
    <cellStyle name="Normal 10 2 13" xfId="139"/>
    <cellStyle name="Normal 10 2 14" xfId="140"/>
    <cellStyle name="Normal 10 2 2" xfId="141"/>
    <cellStyle name="Normal 10 2 3" xfId="142"/>
    <cellStyle name="Normal 10 2 4" xfId="143"/>
    <cellStyle name="Normal 10 2 5" xfId="144"/>
    <cellStyle name="Normal 10 2 6" xfId="145"/>
    <cellStyle name="Normal 10 2 7" xfId="146"/>
    <cellStyle name="Normal 10 2 8" xfId="147"/>
    <cellStyle name="Normal 10 2 9" xfId="148"/>
    <cellStyle name="Normal 10 20" xfId="149"/>
    <cellStyle name="Normal 10 20 10" xfId="150"/>
    <cellStyle name="Normal 10 20 11" xfId="151"/>
    <cellStyle name="Normal 10 20 12" xfId="152"/>
    <cellStyle name="Normal 10 20 13" xfId="153"/>
    <cellStyle name="Normal 10 20 2" xfId="154"/>
    <cellStyle name="Normal 10 20 3" xfId="155"/>
    <cellStyle name="Normal 10 20 4" xfId="156"/>
    <cellStyle name="Normal 10 20 5" xfId="157"/>
    <cellStyle name="Normal 10 20 6" xfId="158"/>
    <cellStyle name="Normal 10 20 7" xfId="159"/>
    <cellStyle name="Normal 10 20 8" xfId="160"/>
    <cellStyle name="Normal 10 20 9" xfId="161"/>
    <cellStyle name="Normal 10 21" xfId="162"/>
    <cellStyle name="Normal 10 21 10" xfId="163"/>
    <cellStyle name="Normal 10 21 11" xfId="164"/>
    <cellStyle name="Normal 10 21 12" xfId="165"/>
    <cellStyle name="Normal 10 21 13" xfId="166"/>
    <cellStyle name="Normal 10 21 2" xfId="167"/>
    <cellStyle name="Normal 10 21 3" xfId="168"/>
    <cellStyle name="Normal 10 21 4" xfId="169"/>
    <cellStyle name="Normal 10 21 5" xfId="170"/>
    <cellStyle name="Normal 10 21 6" xfId="171"/>
    <cellStyle name="Normal 10 21 7" xfId="172"/>
    <cellStyle name="Normal 10 21 8" xfId="173"/>
    <cellStyle name="Normal 10 21 9" xfId="174"/>
    <cellStyle name="Normal 10 22" xfId="175"/>
    <cellStyle name="Normal 10 22 2" xfId="176"/>
    <cellStyle name="Normal 10 23" xfId="177"/>
    <cellStyle name="Normal 10 23 2" xfId="178"/>
    <cellStyle name="Normal 10 24" xfId="179"/>
    <cellStyle name="Normal 10 24 2" xfId="180"/>
    <cellStyle name="Normal 10 3" xfId="181"/>
    <cellStyle name="Normal 10 3 10" xfId="182"/>
    <cellStyle name="Normal 10 3 11" xfId="183"/>
    <cellStyle name="Normal 10 3 12" xfId="184"/>
    <cellStyle name="Normal 10 3 13" xfId="185"/>
    <cellStyle name="Normal 10 3 14" xfId="186"/>
    <cellStyle name="Normal 10 3 2" xfId="187"/>
    <cellStyle name="Normal 10 3 3" xfId="188"/>
    <cellStyle name="Normal 10 3 4" xfId="189"/>
    <cellStyle name="Normal 10 3 5" xfId="190"/>
    <cellStyle name="Normal 10 3 6" xfId="191"/>
    <cellStyle name="Normal 10 3 7" xfId="192"/>
    <cellStyle name="Normal 10 3 8" xfId="193"/>
    <cellStyle name="Normal 10 3 9" xfId="194"/>
    <cellStyle name="Normal 10 4" xfId="195"/>
    <cellStyle name="Normal 10 4 10" xfId="196"/>
    <cellStyle name="Normal 10 4 11" xfId="197"/>
    <cellStyle name="Normal 10 4 12" xfId="198"/>
    <cellStyle name="Normal 10 4 13" xfId="199"/>
    <cellStyle name="Normal 10 4 14" xfId="200"/>
    <cellStyle name="Normal 10 4 2" xfId="201"/>
    <cellStyle name="Normal 10 4 3" xfId="202"/>
    <cellStyle name="Normal 10 4 4" xfId="203"/>
    <cellStyle name="Normal 10 4 5" xfId="204"/>
    <cellStyle name="Normal 10 4 6" xfId="205"/>
    <cellStyle name="Normal 10 4 7" xfId="206"/>
    <cellStyle name="Normal 10 4 8" xfId="207"/>
    <cellStyle name="Normal 10 4 9" xfId="208"/>
    <cellStyle name="Normal 10 5" xfId="209"/>
    <cellStyle name="Normal 10 5 10" xfId="210"/>
    <cellStyle name="Normal 10 5 11" xfId="211"/>
    <cellStyle name="Normal 10 5 12" xfId="212"/>
    <cellStyle name="Normal 10 5 13" xfId="213"/>
    <cellStyle name="Normal 10 5 2" xfId="214"/>
    <cellStyle name="Normal 10 5 3" xfId="215"/>
    <cellStyle name="Normal 10 5 4" xfId="216"/>
    <cellStyle name="Normal 10 5 5" xfId="217"/>
    <cellStyle name="Normal 10 5 6" xfId="218"/>
    <cellStyle name="Normal 10 5 7" xfId="219"/>
    <cellStyle name="Normal 10 5 8" xfId="220"/>
    <cellStyle name="Normal 10 5 9" xfId="221"/>
    <cellStyle name="Normal 10 6" xfId="222"/>
    <cellStyle name="Normal 10 6 10" xfId="223"/>
    <cellStyle name="Normal 10 6 11" xfId="224"/>
    <cellStyle name="Normal 10 6 12" xfId="225"/>
    <cellStyle name="Normal 10 6 13" xfId="226"/>
    <cellStyle name="Normal 10 6 2" xfId="227"/>
    <cellStyle name="Normal 10 6 3" xfId="228"/>
    <cellStyle name="Normal 10 6 4" xfId="229"/>
    <cellStyle name="Normal 10 6 5" xfId="230"/>
    <cellStyle name="Normal 10 6 6" xfId="231"/>
    <cellStyle name="Normal 10 6 7" xfId="232"/>
    <cellStyle name="Normal 10 6 8" xfId="233"/>
    <cellStyle name="Normal 10 6 9" xfId="234"/>
    <cellStyle name="Normal 10 7" xfId="235"/>
    <cellStyle name="Normal 10 7 10" xfId="236"/>
    <cellStyle name="Normal 10 7 11" xfId="237"/>
    <cellStyle name="Normal 10 7 12" xfId="238"/>
    <cellStyle name="Normal 10 7 13" xfId="239"/>
    <cellStyle name="Normal 10 7 2" xfId="240"/>
    <cellStyle name="Normal 10 7 3" xfId="241"/>
    <cellStyle name="Normal 10 7 4" xfId="242"/>
    <cellStyle name="Normal 10 7 5" xfId="243"/>
    <cellStyle name="Normal 10 7 6" xfId="244"/>
    <cellStyle name="Normal 10 7 7" xfId="245"/>
    <cellStyle name="Normal 10 7 8" xfId="246"/>
    <cellStyle name="Normal 10 7 9" xfId="247"/>
    <cellStyle name="Normal 10 8" xfId="248"/>
    <cellStyle name="Normal 10 8 10" xfId="249"/>
    <cellStyle name="Normal 10 8 11" xfId="250"/>
    <cellStyle name="Normal 10 8 12" xfId="251"/>
    <cellStyle name="Normal 10 8 13" xfId="252"/>
    <cellStyle name="Normal 10 8 2" xfId="253"/>
    <cellStyle name="Normal 10 8 3" xfId="254"/>
    <cellStyle name="Normal 10 8 4" xfId="255"/>
    <cellStyle name="Normal 10 8 5" xfId="256"/>
    <cellStyle name="Normal 10 8 6" xfId="257"/>
    <cellStyle name="Normal 10 8 7" xfId="258"/>
    <cellStyle name="Normal 10 8 8" xfId="259"/>
    <cellStyle name="Normal 10 8 9" xfId="260"/>
    <cellStyle name="Normal 10 9" xfId="261"/>
    <cellStyle name="Normal 10 9 10" xfId="262"/>
    <cellStyle name="Normal 10 9 11" xfId="263"/>
    <cellStyle name="Normal 10 9 12" xfId="264"/>
    <cellStyle name="Normal 10 9 13" xfId="265"/>
    <cellStyle name="Normal 10 9 2" xfId="266"/>
    <cellStyle name="Normal 10 9 3" xfId="267"/>
    <cellStyle name="Normal 10 9 4" xfId="268"/>
    <cellStyle name="Normal 10 9 5" xfId="269"/>
    <cellStyle name="Normal 10 9 6" xfId="270"/>
    <cellStyle name="Normal 10 9 7" xfId="271"/>
    <cellStyle name="Normal 10 9 8" xfId="272"/>
    <cellStyle name="Normal 10 9 9" xfId="273"/>
    <cellStyle name="Normal 11" xfId="274"/>
    <cellStyle name="Normal 11 10" xfId="275"/>
    <cellStyle name="Normal 11 10 10" xfId="276"/>
    <cellStyle name="Normal 11 10 11" xfId="277"/>
    <cellStyle name="Normal 11 10 12" xfId="278"/>
    <cellStyle name="Normal 11 10 13" xfId="279"/>
    <cellStyle name="Normal 11 10 2" xfId="280"/>
    <cellStyle name="Normal 11 10 3" xfId="281"/>
    <cellStyle name="Normal 11 10 4" xfId="282"/>
    <cellStyle name="Normal 11 10 5" xfId="283"/>
    <cellStyle name="Normal 11 10 6" xfId="284"/>
    <cellStyle name="Normal 11 10 7" xfId="285"/>
    <cellStyle name="Normal 11 10 8" xfId="286"/>
    <cellStyle name="Normal 11 10 9" xfId="287"/>
    <cellStyle name="Normal 11 11" xfId="288"/>
    <cellStyle name="Normal 11 11 10" xfId="289"/>
    <cellStyle name="Normal 11 11 11" xfId="290"/>
    <cellStyle name="Normal 11 11 12" xfId="291"/>
    <cellStyle name="Normal 11 11 13" xfId="292"/>
    <cellStyle name="Normal 11 11 2" xfId="293"/>
    <cellStyle name="Normal 11 11 3" xfId="294"/>
    <cellStyle name="Normal 11 11 4" xfId="295"/>
    <cellStyle name="Normal 11 11 5" xfId="296"/>
    <cellStyle name="Normal 11 11 6" xfId="297"/>
    <cellStyle name="Normal 11 11 7" xfId="298"/>
    <cellStyle name="Normal 11 11 8" xfId="299"/>
    <cellStyle name="Normal 11 11 9" xfId="300"/>
    <cellStyle name="Normal 11 12" xfId="301"/>
    <cellStyle name="Normal 11 12 10" xfId="302"/>
    <cellStyle name="Normal 11 12 11" xfId="303"/>
    <cellStyle name="Normal 11 12 12" xfId="304"/>
    <cellStyle name="Normal 11 12 13" xfId="305"/>
    <cellStyle name="Normal 11 12 2" xfId="306"/>
    <cellStyle name="Normal 11 12 3" xfId="307"/>
    <cellStyle name="Normal 11 12 4" xfId="308"/>
    <cellStyle name="Normal 11 12 5" xfId="309"/>
    <cellStyle name="Normal 11 12 6" xfId="310"/>
    <cellStyle name="Normal 11 12 7" xfId="311"/>
    <cellStyle name="Normal 11 12 8" xfId="312"/>
    <cellStyle name="Normal 11 12 9" xfId="313"/>
    <cellStyle name="Normal 11 13" xfId="314"/>
    <cellStyle name="Normal 11 13 10" xfId="315"/>
    <cellStyle name="Normal 11 13 11" xfId="316"/>
    <cellStyle name="Normal 11 13 12" xfId="317"/>
    <cellStyle name="Normal 11 13 13" xfId="318"/>
    <cellStyle name="Normal 11 13 2" xfId="319"/>
    <cellStyle name="Normal 11 13 3" xfId="320"/>
    <cellStyle name="Normal 11 13 4" xfId="321"/>
    <cellStyle name="Normal 11 13 5" xfId="322"/>
    <cellStyle name="Normal 11 13 6" xfId="323"/>
    <cellStyle name="Normal 11 13 7" xfId="324"/>
    <cellStyle name="Normal 11 13 8" xfId="325"/>
    <cellStyle name="Normal 11 13 9" xfId="326"/>
    <cellStyle name="Normal 11 14" xfId="327"/>
    <cellStyle name="Normal 11 14 10" xfId="328"/>
    <cellStyle name="Normal 11 14 11" xfId="329"/>
    <cellStyle name="Normal 11 14 12" xfId="330"/>
    <cellStyle name="Normal 11 14 13" xfId="331"/>
    <cellStyle name="Normal 11 14 2" xfId="332"/>
    <cellStyle name="Normal 11 14 3" xfId="333"/>
    <cellStyle name="Normal 11 14 4" xfId="334"/>
    <cellStyle name="Normal 11 14 5" xfId="335"/>
    <cellStyle name="Normal 11 14 6" xfId="336"/>
    <cellStyle name="Normal 11 14 7" xfId="337"/>
    <cellStyle name="Normal 11 14 8" xfId="338"/>
    <cellStyle name="Normal 11 14 9" xfId="339"/>
    <cellStyle name="Normal 11 15" xfId="340"/>
    <cellStyle name="Normal 11 15 10" xfId="341"/>
    <cellStyle name="Normal 11 15 11" xfId="342"/>
    <cellStyle name="Normal 11 15 12" xfId="343"/>
    <cellStyle name="Normal 11 15 13" xfId="344"/>
    <cellStyle name="Normal 11 15 2" xfId="345"/>
    <cellStyle name="Normal 11 15 3" xfId="346"/>
    <cellStyle name="Normal 11 15 4" xfId="347"/>
    <cellStyle name="Normal 11 15 5" xfId="348"/>
    <cellStyle name="Normal 11 15 6" xfId="349"/>
    <cellStyle name="Normal 11 15 7" xfId="350"/>
    <cellStyle name="Normal 11 15 8" xfId="351"/>
    <cellStyle name="Normal 11 15 9" xfId="352"/>
    <cellStyle name="Normal 11 16" xfId="353"/>
    <cellStyle name="Normal 11 16 10" xfId="354"/>
    <cellStyle name="Normal 11 16 11" xfId="355"/>
    <cellStyle name="Normal 11 16 12" xfId="356"/>
    <cellStyle name="Normal 11 16 13" xfId="357"/>
    <cellStyle name="Normal 11 16 2" xfId="358"/>
    <cellStyle name="Normal 11 16 3" xfId="359"/>
    <cellStyle name="Normal 11 16 4" xfId="360"/>
    <cellStyle name="Normal 11 16 5" xfId="361"/>
    <cellStyle name="Normal 11 16 6" xfId="362"/>
    <cellStyle name="Normal 11 16 7" xfId="363"/>
    <cellStyle name="Normal 11 16 8" xfId="364"/>
    <cellStyle name="Normal 11 16 9" xfId="365"/>
    <cellStyle name="Normal 11 17" xfId="366"/>
    <cellStyle name="Normal 11 17 10" xfId="367"/>
    <cellStyle name="Normal 11 17 11" xfId="368"/>
    <cellStyle name="Normal 11 17 12" xfId="369"/>
    <cellStyle name="Normal 11 17 13" xfId="370"/>
    <cellStyle name="Normal 11 17 2" xfId="371"/>
    <cellStyle name="Normal 11 17 3" xfId="372"/>
    <cellStyle name="Normal 11 17 4" xfId="373"/>
    <cellStyle name="Normal 11 17 5" xfId="374"/>
    <cellStyle name="Normal 11 17 6" xfId="375"/>
    <cellStyle name="Normal 11 17 7" xfId="376"/>
    <cellStyle name="Normal 11 17 8" xfId="377"/>
    <cellStyle name="Normal 11 17 9" xfId="378"/>
    <cellStyle name="Normal 11 18" xfId="379"/>
    <cellStyle name="Normal 11 18 10" xfId="380"/>
    <cellStyle name="Normal 11 18 11" xfId="381"/>
    <cellStyle name="Normal 11 18 12" xfId="382"/>
    <cellStyle name="Normal 11 18 13" xfId="383"/>
    <cellStyle name="Normal 11 18 2" xfId="384"/>
    <cellStyle name="Normal 11 18 3" xfId="385"/>
    <cellStyle name="Normal 11 18 4" xfId="386"/>
    <cellStyle name="Normal 11 18 5" xfId="387"/>
    <cellStyle name="Normal 11 18 6" xfId="388"/>
    <cellStyle name="Normal 11 18 7" xfId="389"/>
    <cellStyle name="Normal 11 18 8" xfId="390"/>
    <cellStyle name="Normal 11 18 9" xfId="391"/>
    <cellStyle name="Normal 11 19" xfId="392"/>
    <cellStyle name="Normal 11 19 10" xfId="393"/>
    <cellStyle name="Normal 11 19 11" xfId="394"/>
    <cellStyle name="Normal 11 19 12" xfId="395"/>
    <cellStyle name="Normal 11 19 13" xfId="396"/>
    <cellStyle name="Normal 11 19 2" xfId="397"/>
    <cellStyle name="Normal 11 19 3" xfId="398"/>
    <cellStyle name="Normal 11 19 4" xfId="399"/>
    <cellStyle name="Normal 11 19 5" xfId="400"/>
    <cellStyle name="Normal 11 19 6" xfId="401"/>
    <cellStyle name="Normal 11 19 7" xfId="402"/>
    <cellStyle name="Normal 11 19 8" xfId="403"/>
    <cellStyle name="Normal 11 19 9" xfId="404"/>
    <cellStyle name="Normal 11 2" xfId="405"/>
    <cellStyle name="Normal 11 2 10" xfId="406"/>
    <cellStyle name="Normal 11 2 11" xfId="407"/>
    <cellStyle name="Normal 11 2 12" xfId="408"/>
    <cellStyle name="Normal 11 2 13" xfId="409"/>
    <cellStyle name="Normal 11 2 14" xfId="410"/>
    <cellStyle name="Normal 11 2 2" xfId="411"/>
    <cellStyle name="Normal 11 2 3" xfId="412"/>
    <cellStyle name="Normal 11 2 4" xfId="413"/>
    <cellStyle name="Normal 11 2 5" xfId="414"/>
    <cellStyle name="Normal 11 2 6" xfId="415"/>
    <cellStyle name="Normal 11 2 7" xfId="416"/>
    <cellStyle name="Normal 11 2 8" xfId="417"/>
    <cellStyle name="Normal 11 2 9" xfId="418"/>
    <cellStyle name="Normal 11 20" xfId="419"/>
    <cellStyle name="Normal 11 20 10" xfId="420"/>
    <cellStyle name="Normal 11 20 11" xfId="421"/>
    <cellStyle name="Normal 11 20 12" xfId="422"/>
    <cellStyle name="Normal 11 20 13" xfId="423"/>
    <cellStyle name="Normal 11 20 2" xfId="424"/>
    <cellStyle name="Normal 11 20 3" xfId="425"/>
    <cellStyle name="Normal 11 20 4" xfId="426"/>
    <cellStyle name="Normal 11 20 5" xfId="427"/>
    <cellStyle name="Normal 11 20 6" xfId="428"/>
    <cellStyle name="Normal 11 20 7" xfId="429"/>
    <cellStyle name="Normal 11 20 8" xfId="430"/>
    <cellStyle name="Normal 11 20 9" xfId="431"/>
    <cellStyle name="Normal 11 21" xfId="432"/>
    <cellStyle name="Normal 11 21 10" xfId="433"/>
    <cellStyle name="Normal 11 21 11" xfId="434"/>
    <cellStyle name="Normal 11 21 12" xfId="435"/>
    <cellStyle name="Normal 11 21 13" xfId="436"/>
    <cellStyle name="Normal 11 21 2" xfId="437"/>
    <cellStyle name="Normal 11 21 3" xfId="438"/>
    <cellStyle name="Normal 11 21 4" xfId="439"/>
    <cellStyle name="Normal 11 21 5" xfId="440"/>
    <cellStyle name="Normal 11 21 6" xfId="441"/>
    <cellStyle name="Normal 11 21 7" xfId="442"/>
    <cellStyle name="Normal 11 21 8" xfId="443"/>
    <cellStyle name="Normal 11 21 9" xfId="444"/>
    <cellStyle name="Normal 11 22" xfId="445"/>
    <cellStyle name="Normal 11 22 2" xfId="446"/>
    <cellStyle name="Normal 11 23" xfId="447"/>
    <cellStyle name="Normal 11 23 2" xfId="448"/>
    <cellStyle name="Normal 11 24" xfId="449"/>
    <cellStyle name="Normal 11 24 2" xfId="450"/>
    <cellStyle name="Normal 11 3" xfId="451"/>
    <cellStyle name="Normal 11 3 10" xfId="452"/>
    <cellStyle name="Normal 11 3 11" xfId="453"/>
    <cellStyle name="Normal 11 3 12" xfId="454"/>
    <cellStyle name="Normal 11 3 13" xfId="455"/>
    <cellStyle name="Normal 11 3 14" xfId="456"/>
    <cellStyle name="Normal 11 3 2" xfId="457"/>
    <cellStyle name="Normal 11 3 3" xfId="458"/>
    <cellStyle name="Normal 11 3 4" xfId="459"/>
    <cellStyle name="Normal 11 3 5" xfId="460"/>
    <cellStyle name="Normal 11 3 6" xfId="461"/>
    <cellStyle name="Normal 11 3 7" xfId="462"/>
    <cellStyle name="Normal 11 3 8" xfId="463"/>
    <cellStyle name="Normal 11 3 9" xfId="464"/>
    <cellStyle name="Normal 11 4" xfId="465"/>
    <cellStyle name="Normal 11 4 10" xfId="466"/>
    <cellStyle name="Normal 11 4 11" xfId="467"/>
    <cellStyle name="Normal 11 4 12" xfId="468"/>
    <cellStyle name="Normal 11 4 13" xfId="469"/>
    <cellStyle name="Normal 11 4 14" xfId="470"/>
    <cellStyle name="Normal 11 4 2" xfId="471"/>
    <cellStyle name="Normal 11 4 3" xfId="472"/>
    <cellStyle name="Normal 11 4 4" xfId="473"/>
    <cellStyle name="Normal 11 4 5" xfId="474"/>
    <cellStyle name="Normal 11 4 6" xfId="475"/>
    <cellStyle name="Normal 11 4 7" xfId="476"/>
    <cellStyle name="Normal 11 4 8" xfId="477"/>
    <cellStyle name="Normal 11 4 9" xfId="478"/>
    <cellStyle name="Normal 11 5" xfId="479"/>
    <cellStyle name="Normal 11 5 10" xfId="480"/>
    <cellStyle name="Normal 11 5 11" xfId="481"/>
    <cellStyle name="Normal 11 5 12" xfId="482"/>
    <cellStyle name="Normal 11 5 13" xfId="483"/>
    <cellStyle name="Normal 11 5 2" xfId="484"/>
    <cellStyle name="Normal 11 5 3" xfId="485"/>
    <cellStyle name="Normal 11 5 4" xfId="486"/>
    <cellStyle name="Normal 11 5 5" xfId="487"/>
    <cellStyle name="Normal 11 5 6" xfId="488"/>
    <cellStyle name="Normal 11 5 7" xfId="489"/>
    <cellStyle name="Normal 11 5 8" xfId="490"/>
    <cellStyle name="Normal 11 5 9" xfId="491"/>
    <cellStyle name="Normal 11 6" xfId="492"/>
    <cellStyle name="Normal 11 6 10" xfId="493"/>
    <cellStyle name="Normal 11 6 11" xfId="494"/>
    <cellStyle name="Normal 11 6 12" xfId="495"/>
    <cellStyle name="Normal 11 6 13" xfId="496"/>
    <cellStyle name="Normal 11 6 2" xfId="497"/>
    <cellStyle name="Normal 11 6 3" xfId="498"/>
    <cellStyle name="Normal 11 6 4" xfId="499"/>
    <cellStyle name="Normal 11 6 5" xfId="500"/>
    <cellStyle name="Normal 11 6 6" xfId="501"/>
    <cellStyle name="Normal 11 6 7" xfId="502"/>
    <cellStyle name="Normal 11 6 8" xfId="503"/>
    <cellStyle name="Normal 11 6 9" xfId="504"/>
    <cellStyle name="Normal 11 7" xfId="505"/>
    <cellStyle name="Normal 11 7 10" xfId="506"/>
    <cellStyle name="Normal 11 7 11" xfId="507"/>
    <cellStyle name="Normal 11 7 12" xfId="508"/>
    <cellStyle name="Normal 11 7 13" xfId="509"/>
    <cellStyle name="Normal 11 7 2" xfId="510"/>
    <cellStyle name="Normal 11 7 3" xfId="511"/>
    <cellStyle name="Normal 11 7 4" xfId="512"/>
    <cellStyle name="Normal 11 7 5" xfId="513"/>
    <cellStyle name="Normal 11 7 6" xfId="514"/>
    <cellStyle name="Normal 11 7 7" xfId="515"/>
    <cellStyle name="Normal 11 7 8" xfId="516"/>
    <cellStyle name="Normal 11 7 9" xfId="517"/>
    <cellStyle name="Normal 11 8" xfId="518"/>
    <cellStyle name="Normal 11 8 10" xfId="519"/>
    <cellStyle name="Normal 11 8 11" xfId="520"/>
    <cellStyle name="Normal 11 8 12" xfId="521"/>
    <cellStyle name="Normal 11 8 13" xfId="522"/>
    <cellStyle name="Normal 11 8 2" xfId="523"/>
    <cellStyle name="Normal 11 8 3" xfId="524"/>
    <cellStyle name="Normal 11 8 4" xfId="525"/>
    <cellStyle name="Normal 11 8 5" xfId="526"/>
    <cellStyle name="Normal 11 8 6" xfId="527"/>
    <cellStyle name="Normal 11 8 7" xfId="528"/>
    <cellStyle name="Normal 11 8 8" xfId="529"/>
    <cellStyle name="Normal 11 8 9" xfId="530"/>
    <cellStyle name="Normal 11 9" xfId="531"/>
    <cellStyle name="Normal 11 9 10" xfId="532"/>
    <cellStyle name="Normal 11 9 11" xfId="533"/>
    <cellStyle name="Normal 11 9 12" xfId="534"/>
    <cellStyle name="Normal 11 9 13" xfId="535"/>
    <cellStyle name="Normal 11 9 2" xfId="536"/>
    <cellStyle name="Normal 11 9 3" xfId="537"/>
    <cellStyle name="Normal 11 9 4" xfId="538"/>
    <cellStyle name="Normal 11 9 5" xfId="539"/>
    <cellStyle name="Normal 11 9 6" xfId="540"/>
    <cellStyle name="Normal 11 9 7" xfId="541"/>
    <cellStyle name="Normal 11 9 8" xfId="542"/>
    <cellStyle name="Normal 11 9 9" xfId="543"/>
    <cellStyle name="Normal 12" xfId="544"/>
    <cellStyle name="Normal 12 10" xfId="545"/>
    <cellStyle name="Normal 12 10 10" xfId="546"/>
    <cellStyle name="Normal 12 10 11" xfId="547"/>
    <cellStyle name="Normal 12 10 12" xfId="548"/>
    <cellStyle name="Normal 12 10 13" xfId="549"/>
    <cellStyle name="Normal 12 10 2" xfId="550"/>
    <cellStyle name="Normal 12 10 3" xfId="551"/>
    <cellStyle name="Normal 12 10 4" xfId="552"/>
    <cellStyle name="Normal 12 10 5" xfId="553"/>
    <cellStyle name="Normal 12 10 6" xfId="554"/>
    <cellStyle name="Normal 12 10 7" xfId="555"/>
    <cellStyle name="Normal 12 10 8" xfId="556"/>
    <cellStyle name="Normal 12 10 9" xfId="557"/>
    <cellStyle name="Normal 12 11" xfId="558"/>
    <cellStyle name="Normal 12 11 10" xfId="559"/>
    <cellStyle name="Normal 12 11 11" xfId="560"/>
    <cellStyle name="Normal 12 11 12" xfId="561"/>
    <cellStyle name="Normal 12 11 13" xfId="562"/>
    <cellStyle name="Normal 12 11 2" xfId="563"/>
    <cellStyle name="Normal 12 11 3" xfId="564"/>
    <cellStyle name="Normal 12 11 4" xfId="565"/>
    <cellStyle name="Normal 12 11 5" xfId="566"/>
    <cellStyle name="Normal 12 11 6" xfId="567"/>
    <cellStyle name="Normal 12 11 7" xfId="568"/>
    <cellStyle name="Normal 12 11 8" xfId="569"/>
    <cellStyle name="Normal 12 11 9" xfId="570"/>
    <cellStyle name="Normal 12 12" xfId="571"/>
    <cellStyle name="Normal 12 12 10" xfId="572"/>
    <cellStyle name="Normal 12 12 11" xfId="573"/>
    <cellStyle name="Normal 12 12 12" xfId="574"/>
    <cellStyle name="Normal 12 12 13" xfId="575"/>
    <cellStyle name="Normal 12 12 2" xfId="576"/>
    <cellStyle name="Normal 12 12 3" xfId="577"/>
    <cellStyle name="Normal 12 12 4" xfId="578"/>
    <cellStyle name="Normal 12 12 5" xfId="579"/>
    <cellStyle name="Normal 12 12 6" xfId="580"/>
    <cellStyle name="Normal 12 12 7" xfId="581"/>
    <cellStyle name="Normal 12 12 8" xfId="582"/>
    <cellStyle name="Normal 12 12 9" xfId="583"/>
    <cellStyle name="Normal 12 13" xfId="584"/>
    <cellStyle name="Normal 12 13 10" xfId="585"/>
    <cellStyle name="Normal 12 13 11" xfId="586"/>
    <cellStyle name="Normal 12 13 12" xfId="587"/>
    <cellStyle name="Normal 12 13 13" xfId="588"/>
    <cellStyle name="Normal 12 13 2" xfId="589"/>
    <cellStyle name="Normal 12 13 3" xfId="590"/>
    <cellStyle name="Normal 12 13 4" xfId="591"/>
    <cellStyle name="Normal 12 13 5" xfId="592"/>
    <cellStyle name="Normal 12 13 6" xfId="593"/>
    <cellStyle name="Normal 12 13 7" xfId="594"/>
    <cellStyle name="Normal 12 13 8" xfId="595"/>
    <cellStyle name="Normal 12 13 9" xfId="596"/>
    <cellStyle name="Normal 12 14" xfId="597"/>
    <cellStyle name="Normal 12 14 10" xfId="598"/>
    <cellStyle name="Normal 12 14 11" xfId="599"/>
    <cellStyle name="Normal 12 14 12" xfId="600"/>
    <cellStyle name="Normal 12 14 13" xfId="601"/>
    <cellStyle name="Normal 12 14 2" xfId="602"/>
    <cellStyle name="Normal 12 14 3" xfId="603"/>
    <cellStyle name="Normal 12 14 4" xfId="604"/>
    <cellStyle name="Normal 12 14 5" xfId="605"/>
    <cellStyle name="Normal 12 14 6" xfId="606"/>
    <cellStyle name="Normal 12 14 7" xfId="607"/>
    <cellStyle name="Normal 12 14 8" xfId="608"/>
    <cellStyle name="Normal 12 14 9" xfId="609"/>
    <cellStyle name="Normal 12 15" xfId="610"/>
    <cellStyle name="Normal 12 15 10" xfId="611"/>
    <cellStyle name="Normal 12 15 11" xfId="612"/>
    <cellStyle name="Normal 12 15 12" xfId="613"/>
    <cellStyle name="Normal 12 15 13" xfId="614"/>
    <cellStyle name="Normal 12 15 2" xfId="615"/>
    <cellStyle name="Normal 12 15 3" xfId="616"/>
    <cellStyle name="Normal 12 15 4" xfId="617"/>
    <cellStyle name="Normal 12 15 5" xfId="618"/>
    <cellStyle name="Normal 12 15 6" xfId="619"/>
    <cellStyle name="Normal 12 15 7" xfId="620"/>
    <cellStyle name="Normal 12 15 8" xfId="621"/>
    <cellStyle name="Normal 12 15 9" xfId="622"/>
    <cellStyle name="Normal 12 16" xfId="623"/>
    <cellStyle name="Normal 12 16 10" xfId="624"/>
    <cellStyle name="Normal 12 16 11" xfId="625"/>
    <cellStyle name="Normal 12 16 12" xfId="626"/>
    <cellStyle name="Normal 12 16 13" xfId="627"/>
    <cellStyle name="Normal 12 16 2" xfId="628"/>
    <cellStyle name="Normal 12 16 3" xfId="629"/>
    <cellStyle name="Normal 12 16 4" xfId="630"/>
    <cellStyle name="Normal 12 16 5" xfId="631"/>
    <cellStyle name="Normal 12 16 6" xfId="632"/>
    <cellStyle name="Normal 12 16 7" xfId="633"/>
    <cellStyle name="Normal 12 16 8" xfId="634"/>
    <cellStyle name="Normal 12 16 9" xfId="635"/>
    <cellStyle name="Normal 12 17" xfId="636"/>
    <cellStyle name="Normal 12 17 10" xfId="637"/>
    <cellStyle name="Normal 12 17 11" xfId="638"/>
    <cellStyle name="Normal 12 17 12" xfId="639"/>
    <cellStyle name="Normal 12 17 13" xfId="640"/>
    <cellStyle name="Normal 12 17 2" xfId="641"/>
    <cellStyle name="Normal 12 17 3" xfId="642"/>
    <cellStyle name="Normal 12 17 4" xfId="643"/>
    <cellStyle name="Normal 12 17 5" xfId="644"/>
    <cellStyle name="Normal 12 17 6" xfId="645"/>
    <cellStyle name="Normal 12 17 7" xfId="646"/>
    <cellStyle name="Normal 12 17 8" xfId="647"/>
    <cellStyle name="Normal 12 17 9" xfId="648"/>
    <cellStyle name="Normal 12 18" xfId="649"/>
    <cellStyle name="Normal 12 18 10" xfId="650"/>
    <cellStyle name="Normal 12 18 11" xfId="651"/>
    <cellStyle name="Normal 12 18 12" xfId="652"/>
    <cellStyle name="Normal 12 18 13" xfId="653"/>
    <cellStyle name="Normal 12 18 2" xfId="654"/>
    <cellStyle name="Normal 12 18 3" xfId="655"/>
    <cellStyle name="Normal 12 18 4" xfId="656"/>
    <cellStyle name="Normal 12 18 5" xfId="657"/>
    <cellStyle name="Normal 12 18 6" xfId="658"/>
    <cellStyle name="Normal 12 18 7" xfId="659"/>
    <cellStyle name="Normal 12 18 8" xfId="660"/>
    <cellStyle name="Normal 12 18 9" xfId="661"/>
    <cellStyle name="Normal 12 19" xfId="662"/>
    <cellStyle name="Normal 12 19 2" xfId="663"/>
    <cellStyle name="Normal 12 2" xfId="664"/>
    <cellStyle name="Normal 12 2 10" xfId="665"/>
    <cellStyle name="Normal 12 2 11" xfId="666"/>
    <cellStyle name="Normal 12 2 12" xfId="667"/>
    <cellStyle name="Normal 12 2 13" xfId="668"/>
    <cellStyle name="Normal 12 2 14" xfId="669"/>
    <cellStyle name="Normal 12 2 2" xfId="670"/>
    <cellStyle name="Normal 12 2 3" xfId="671"/>
    <cellStyle name="Normal 12 2 4" xfId="672"/>
    <cellStyle name="Normal 12 2 5" xfId="673"/>
    <cellStyle name="Normal 12 2 6" xfId="674"/>
    <cellStyle name="Normal 12 2 7" xfId="675"/>
    <cellStyle name="Normal 12 2 8" xfId="676"/>
    <cellStyle name="Normal 12 2 9" xfId="677"/>
    <cellStyle name="Normal 12 20" xfId="678"/>
    <cellStyle name="Normal 12 20 2" xfId="679"/>
    <cellStyle name="Normal 12 21" xfId="680"/>
    <cellStyle name="Normal 12 21 2" xfId="681"/>
    <cellStyle name="Normal 12 3" xfId="682"/>
    <cellStyle name="Normal 12 3 10" xfId="683"/>
    <cellStyle name="Normal 12 3 11" xfId="684"/>
    <cellStyle name="Normal 12 3 12" xfId="685"/>
    <cellStyle name="Normal 12 3 13" xfId="686"/>
    <cellStyle name="Normal 12 3 14" xfId="687"/>
    <cellStyle name="Normal 12 3 2" xfId="688"/>
    <cellStyle name="Normal 12 3 3" xfId="689"/>
    <cellStyle name="Normal 12 3 4" xfId="690"/>
    <cellStyle name="Normal 12 3 5" xfId="691"/>
    <cellStyle name="Normal 12 3 6" xfId="692"/>
    <cellStyle name="Normal 12 3 7" xfId="693"/>
    <cellStyle name="Normal 12 3 8" xfId="694"/>
    <cellStyle name="Normal 12 3 9" xfId="695"/>
    <cellStyle name="Normal 12 4" xfId="696"/>
    <cellStyle name="Normal 12 4 10" xfId="697"/>
    <cellStyle name="Normal 12 4 11" xfId="698"/>
    <cellStyle name="Normal 12 4 12" xfId="699"/>
    <cellStyle name="Normal 12 4 13" xfId="700"/>
    <cellStyle name="Normal 12 4 14" xfId="701"/>
    <cellStyle name="Normal 12 4 2" xfId="702"/>
    <cellStyle name="Normal 12 4 3" xfId="703"/>
    <cellStyle name="Normal 12 4 4" xfId="704"/>
    <cellStyle name="Normal 12 4 5" xfId="705"/>
    <cellStyle name="Normal 12 4 6" xfId="706"/>
    <cellStyle name="Normal 12 4 7" xfId="707"/>
    <cellStyle name="Normal 12 4 8" xfId="708"/>
    <cellStyle name="Normal 12 4 9" xfId="709"/>
    <cellStyle name="Normal 12 5" xfId="710"/>
    <cellStyle name="Normal 12 5 10" xfId="711"/>
    <cellStyle name="Normal 12 5 11" xfId="712"/>
    <cellStyle name="Normal 12 5 12" xfId="713"/>
    <cellStyle name="Normal 12 5 13" xfId="714"/>
    <cellStyle name="Normal 12 5 2" xfId="715"/>
    <cellStyle name="Normal 12 5 3" xfId="716"/>
    <cellStyle name="Normal 12 5 4" xfId="717"/>
    <cellStyle name="Normal 12 5 5" xfId="718"/>
    <cellStyle name="Normal 12 5 6" xfId="719"/>
    <cellStyle name="Normal 12 5 7" xfId="720"/>
    <cellStyle name="Normal 12 5 8" xfId="721"/>
    <cellStyle name="Normal 12 5 9" xfId="722"/>
    <cellStyle name="Normal 12 6" xfId="723"/>
    <cellStyle name="Normal 12 6 10" xfId="724"/>
    <cellStyle name="Normal 12 6 11" xfId="725"/>
    <cellStyle name="Normal 12 6 12" xfId="726"/>
    <cellStyle name="Normal 12 6 13" xfId="727"/>
    <cellStyle name="Normal 12 6 2" xfId="728"/>
    <cellStyle name="Normal 12 6 3" xfId="729"/>
    <cellStyle name="Normal 12 6 4" xfId="730"/>
    <cellStyle name="Normal 12 6 5" xfId="731"/>
    <cellStyle name="Normal 12 6 6" xfId="732"/>
    <cellStyle name="Normal 12 6 7" xfId="733"/>
    <cellStyle name="Normal 12 6 8" xfId="734"/>
    <cellStyle name="Normal 12 6 9" xfId="735"/>
    <cellStyle name="Normal 12 7" xfId="736"/>
    <cellStyle name="Normal 12 7 10" xfId="737"/>
    <cellStyle name="Normal 12 7 11" xfId="738"/>
    <cellStyle name="Normal 12 7 12" xfId="739"/>
    <cellStyle name="Normal 12 7 13" xfId="740"/>
    <cellStyle name="Normal 12 7 2" xfId="741"/>
    <cellStyle name="Normal 12 7 3" xfId="742"/>
    <cellStyle name="Normal 12 7 4" xfId="743"/>
    <cellStyle name="Normal 12 7 5" xfId="744"/>
    <cellStyle name="Normal 12 7 6" xfId="745"/>
    <cellStyle name="Normal 12 7 7" xfId="746"/>
    <cellStyle name="Normal 12 7 8" xfId="747"/>
    <cellStyle name="Normal 12 7 9" xfId="748"/>
    <cellStyle name="Normal 12 8" xfId="749"/>
    <cellStyle name="Normal 12 8 10" xfId="750"/>
    <cellStyle name="Normal 12 8 11" xfId="751"/>
    <cellStyle name="Normal 12 8 12" xfId="752"/>
    <cellStyle name="Normal 12 8 13" xfId="753"/>
    <cellStyle name="Normal 12 8 2" xfId="754"/>
    <cellStyle name="Normal 12 8 3" xfId="755"/>
    <cellStyle name="Normal 12 8 4" xfId="756"/>
    <cellStyle name="Normal 12 8 5" xfId="757"/>
    <cellStyle name="Normal 12 8 6" xfId="758"/>
    <cellStyle name="Normal 12 8 7" xfId="759"/>
    <cellStyle name="Normal 12 8 8" xfId="760"/>
    <cellStyle name="Normal 12 8 9" xfId="761"/>
    <cellStyle name="Normal 12 9" xfId="762"/>
    <cellStyle name="Normal 12 9 10" xfId="763"/>
    <cellStyle name="Normal 12 9 11" xfId="764"/>
    <cellStyle name="Normal 12 9 12" xfId="765"/>
    <cellStyle name="Normal 12 9 13" xfId="766"/>
    <cellStyle name="Normal 12 9 2" xfId="767"/>
    <cellStyle name="Normal 12 9 3" xfId="768"/>
    <cellStyle name="Normal 12 9 4" xfId="769"/>
    <cellStyle name="Normal 12 9 5" xfId="770"/>
    <cellStyle name="Normal 12 9 6" xfId="771"/>
    <cellStyle name="Normal 12 9 7" xfId="772"/>
    <cellStyle name="Normal 12 9 8" xfId="773"/>
    <cellStyle name="Normal 12 9 9" xfId="774"/>
    <cellStyle name="Normal 13 10" xfId="775"/>
    <cellStyle name="Normal 13 10 10" xfId="776"/>
    <cellStyle name="Normal 13 10 11" xfId="777"/>
    <cellStyle name="Normal 13 10 12" xfId="778"/>
    <cellStyle name="Normal 13 10 13" xfId="779"/>
    <cellStyle name="Normal 13 10 2" xfId="780"/>
    <cellStyle name="Normal 13 10 3" xfId="781"/>
    <cellStyle name="Normal 13 10 4" xfId="782"/>
    <cellStyle name="Normal 13 10 5" xfId="783"/>
    <cellStyle name="Normal 13 10 6" xfId="784"/>
    <cellStyle name="Normal 13 10 7" xfId="785"/>
    <cellStyle name="Normal 13 10 8" xfId="786"/>
    <cellStyle name="Normal 13 10 9" xfId="787"/>
    <cellStyle name="Normal 13 11" xfId="788"/>
    <cellStyle name="Normal 13 11 10" xfId="789"/>
    <cellStyle name="Normal 13 11 11" xfId="790"/>
    <cellStyle name="Normal 13 11 12" xfId="791"/>
    <cellStyle name="Normal 13 11 13" xfId="792"/>
    <cellStyle name="Normal 13 11 2" xfId="793"/>
    <cellStyle name="Normal 13 11 3" xfId="794"/>
    <cellStyle name="Normal 13 11 4" xfId="795"/>
    <cellStyle name="Normal 13 11 5" xfId="796"/>
    <cellStyle name="Normal 13 11 6" xfId="797"/>
    <cellStyle name="Normal 13 11 7" xfId="798"/>
    <cellStyle name="Normal 13 11 8" xfId="799"/>
    <cellStyle name="Normal 13 11 9" xfId="800"/>
    <cellStyle name="Normal 13 12" xfId="801"/>
    <cellStyle name="Normal 13 12 10" xfId="802"/>
    <cellStyle name="Normal 13 12 11" xfId="803"/>
    <cellStyle name="Normal 13 12 12" xfId="804"/>
    <cellStyle name="Normal 13 12 13" xfId="805"/>
    <cellStyle name="Normal 13 12 2" xfId="806"/>
    <cellStyle name="Normal 13 12 3" xfId="807"/>
    <cellStyle name="Normal 13 12 4" xfId="808"/>
    <cellStyle name="Normal 13 12 5" xfId="809"/>
    <cellStyle name="Normal 13 12 6" xfId="810"/>
    <cellStyle name="Normal 13 12 7" xfId="811"/>
    <cellStyle name="Normal 13 12 8" xfId="812"/>
    <cellStyle name="Normal 13 12 9" xfId="813"/>
    <cellStyle name="Normal 13 13" xfId="814"/>
    <cellStyle name="Normal 13 13 10" xfId="815"/>
    <cellStyle name="Normal 13 13 11" xfId="816"/>
    <cellStyle name="Normal 13 13 12" xfId="817"/>
    <cellStyle name="Normal 13 13 13" xfId="818"/>
    <cellStyle name="Normal 13 13 2" xfId="819"/>
    <cellStyle name="Normal 13 13 3" xfId="820"/>
    <cellStyle name="Normal 13 13 4" xfId="821"/>
    <cellStyle name="Normal 13 13 5" xfId="822"/>
    <cellStyle name="Normal 13 13 6" xfId="823"/>
    <cellStyle name="Normal 13 13 7" xfId="824"/>
    <cellStyle name="Normal 13 13 8" xfId="825"/>
    <cellStyle name="Normal 13 13 9" xfId="826"/>
    <cellStyle name="Normal 13 14" xfId="827"/>
    <cellStyle name="Normal 13 14 10" xfId="828"/>
    <cellStyle name="Normal 13 14 11" xfId="829"/>
    <cellStyle name="Normal 13 14 12" xfId="830"/>
    <cellStyle name="Normal 13 14 13" xfId="831"/>
    <cellStyle name="Normal 13 14 2" xfId="832"/>
    <cellStyle name="Normal 13 14 3" xfId="833"/>
    <cellStyle name="Normal 13 14 4" xfId="834"/>
    <cellStyle name="Normal 13 14 5" xfId="835"/>
    <cellStyle name="Normal 13 14 6" xfId="836"/>
    <cellStyle name="Normal 13 14 7" xfId="837"/>
    <cellStyle name="Normal 13 14 8" xfId="838"/>
    <cellStyle name="Normal 13 14 9" xfId="839"/>
    <cellStyle name="Normal 13 15" xfId="840"/>
    <cellStyle name="Normal 13 15 10" xfId="841"/>
    <cellStyle name="Normal 13 15 11" xfId="842"/>
    <cellStyle name="Normal 13 15 12" xfId="843"/>
    <cellStyle name="Normal 13 15 13" xfId="844"/>
    <cellStyle name="Normal 13 15 2" xfId="845"/>
    <cellStyle name="Normal 13 15 3" xfId="846"/>
    <cellStyle name="Normal 13 15 4" xfId="847"/>
    <cellStyle name="Normal 13 15 5" xfId="848"/>
    <cellStyle name="Normal 13 15 6" xfId="849"/>
    <cellStyle name="Normal 13 15 7" xfId="850"/>
    <cellStyle name="Normal 13 15 8" xfId="851"/>
    <cellStyle name="Normal 13 15 9" xfId="852"/>
    <cellStyle name="Normal 13 16" xfId="853"/>
    <cellStyle name="Normal 13 16 10" xfId="854"/>
    <cellStyle name="Normal 13 16 11" xfId="855"/>
    <cellStyle name="Normal 13 16 12" xfId="856"/>
    <cellStyle name="Normal 13 16 13" xfId="857"/>
    <cellStyle name="Normal 13 16 2" xfId="858"/>
    <cellStyle name="Normal 13 16 3" xfId="859"/>
    <cellStyle name="Normal 13 16 4" xfId="860"/>
    <cellStyle name="Normal 13 16 5" xfId="861"/>
    <cellStyle name="Normal 13 16 6" xfId="862"/>
    <cellStyle name="Normal 13 16 7" xfId="863"/>
    <cellStyle name="Normal 13 16 8" xfId="864"/>
    <cellStyle name="Normal 13 16 9" xfId="865"/>
    <cellStyle name="Normal 13 17" xfId="866"/>
    <cellStyle name="Normal 13 17 10" xfId="867"/>
    <cellStyle name="Normal 13 17 11" xfId="868"/>
    <cellStyle name="Normal 13 17 12" xfId="869"/>
    <cellStyle name="Normal 13 17 13" xfId="870"/>
    <cellStyle name="Normal 13 17 2" xfId="871"/>
    <cellStyle name="Normal 13 17 3" xfId="872"/>
    <cellStyle name="Normal 13 17 4" xfId="873"/>
    <cellStyle name="Normal 13 17 5" xfId="874"/>
    <cellStyle name="Normal 13 17 6" xfId="875"/>
    <cellStyle name="Normal 13 17 7" xfId="876"/>
    <cellStyle name="Normal 13 17 8" xfId="877"/>
    <cellStyle name="Normal 13 17 9" xfId="878"/>
    <cellStyle name="Normal 13 18" xfId="879"/>
    <cellStyle name="Normal 13 18 10" xfId="880"/>
    <cellStyle name="Normal 13 18 11" xfId="881"/>
    <cellStyle name="Normal 13 18 12" xfId="882"/>
    <cellStyle name="Normal 13 18 13" xfId="883"/>
    <cellStyle name="Normal 13 18 2" xfId="884"/>
    <cellStyle name="Normal 13 18 3" xfId="885"/>
    <cellStyle name="Normal 13 18 4" xfId="886"/>
    <cellStyle name="Normal 13 18 5" xfId="887"/>
    <cellStyle name="Normal 13 18 6" xfId="888"/>
    <cellStyle name="Normal 13 18 7" xfId="889"/>
    <cellStyle name="Normal 13 18 8" xfId="890"/>
    <cellStyle name="Normal 13 18 9" xfId="891"/>
    <cellStyle name="Normal 13 19" xfId="892"/>
    <cellStyle name="Normal 13 19 2" xfId="893"/>
    <cellStyle name="Normal 13 2" xfId="894"/>
    <cellStyle name="Normal 13 2 2" xfId="895"/>
    <cellStyle name="Normal 13 2 2 2" xfId="896"/>
    <cellStyle name="Normal 13 2 3" xfId="897"/>
    <cellStyle name="Normal 13 20" xfId="898"/>
    <cellStyle name="Normal 13 20 2" xfId="899"/>
    <cellStyle name="Normal 13 21" xfId="900"/>
    <cellStyle name="Normal 13 21 2" xfId="901"/>
    <cellStyle name="Normal 13 22" xfId="902"/>
    <cellStyle name="Normal 13 23" xfId="903"/>
    <cellStyle name="Normal 13 24" xfId="904"/>
    <cellStyle name="Normal 13 25" xfId="905"/>
    <cellStyle name="Normal 13 26" xfId="906"/>
    <cellStyle name="Normal 13 27" xfId="907"/>
    <cellStyle name="Normal 13 28" xfId="908"/>
    <cellStyle name="Normal 13 29" xfId="909"/>
    <cellStyle name="Normal 13 3" xfId="910"/>
    <cellStyle name="Normal 13 3 2" xfId="911"/>
    <cellStyle name="Normal 13 3 2 2" xfId="912"/>
    <cellStyle name="Normal 13 3 3" xfId="913"/>
    <cellStyle name="Normal 13 30" xfId="914"/>
    <cellStyle name="Normal 13 31" xfId="915"/>
    <cellStyle name="Normal 13 32" xfId="916"/>
    <cellStyle name="Normal 13 4" xfId="917"/>
    <cellStyle name="Normal 13 4 2" xfId="918"/>
    <cellStyle name="Normal 13 4 2 2" xfId="919"/>
    <cellStyle name="Normal 13 4 3" xfId="920"/>
    <cellStyle name="Normal 13 5" xfId="921"/>
    <cellStyle name="Normal 13 5 2" xfId="922"/>
    <cellStyle name="Normal 13 5 2 2" xfId="923"/>
    <cellStyle name="Normal 13 6" xfId="924"/>
    <cellStyle name="Normal 13 6 2" xfId="925"/>
    <cellStyle name="Normal 13 6 2 2" xfId="926"/>
    <cellStyle name="Normal 13 7" xfId="927"/>
    <cellStyle name="Normal 13 7 2" xfId="928"/>
    <cellStyle name="Normal 13 7 2 2" xfId="929"/>
    <cellStyle name="Normal 13 8" xfId="930"/>
    <cellStyle name="Normal 13 8 2" xfId="931"/>
    <cellStyle name="Normal 13 8 2 2" xfId="932"/>
    <cellStyle name="Normal 13 9" xfId="933"/>
    <cellStyle name="Normal 13 9 10" xfId="934"/>
    <cellStyle name="Normal 13 9 11" xfId="935"/>
    <cellStyle name="Normal 13 9 12" xfId="936"/>
    <cellStyle name="Normal 13 9 13" xfId="937"/>
    <cellStyle name="Normal 13 9 2" xfId="938"/>
    <cellStyle name="Normal 13 9 3" xfId="939"/>
    <cellStyle name="Normal 13 9 4" xfId="940"/>
    <cellStyle name="Normal 13 9 5" xfId="941"/>
    <cellStyle name="Normal 13 9 6" xfId="942"/>
    <cellStyle name="Normal 13 9 7" xfId="943"/>
    <cellStyle name="Normal 13 9 8" xfId="944"/>
    <cellStyle name="Normal 13 9 9" xfId="945"/>
    <cellStyle name="Normal 14" xfId="946"/>
    <cellStyle name="Normal 14 10" xfId="947"/>
    <cellStyle name="Normal 14 10 10" xfId="948"/>
    <cellStyle name="Normal 14 10 11" xfId="949"/>
    <cellStyle name="Normal 14 10 12" xfId="950"/>
    <cellStyle name="Normal 14 10 13" xfId="951"/>
    <cellStyle name="Normal 14 10 2" xfId="952"/>
    <cellStyle name="Normal 14 10 3" xfId="953"/>
    <cellStyle name="Normal 14 10 4" xfId="954"/>
    <cellStyle name="Normal 14 10 5" xfId="955"/>
    <cellStyle name="Normal 14 10 6" xfId="956"/>
    <cellStyle name="Normal 14 10 7" xfId="957"/>
    <cellStyle name="Normal 14 10 8" xfId="958"/>
    <cellStyle name="Normal 14 10 9" xfId="959"/>
    <cellStyle name="Normal 14 11" xfId="960"/>
    <cellStyle name="Normal 14 11 10" xfId="961"/>
    <cellStyle name="Normal 14 11 11" xfId="962"/>
    <cellStyle name="Normal 14 11 12" xfId="963"/>
    <cellStyle name="Normal 14 11 13" xfId="964"/>
    <cellStyle name="Normal 14 11 2" xfId="965"/>
    <cellStyle name="Normal 14 11 3" xfId="966"/>
    <cellStyle name="Normal 14 11 4" xfId="967"/>
    <cellStyle name="Normal 14 11 5" xfId="968"/>
    <cellStyle name="Normal 14 11 6" xfId="969"/>
    <cellStyle name="Normal 14 11 7" xfId="970"/>
    <cellStyle name="Normal 14 11 8" xfId="971"/>
    <cellStyle name="Normal 14 11 9" xfId="972"/>
    <cellStyle name="Normal 14 12" xfId="973"/>
    <cellStyle name="Normal 14 12 10" xfId="974"/>
    <cellStyle name="Normal 14 12 11" xfId="975"/>
    <cellStyle name="Normal 14 12 12" xfId="976"/>
    <cellStyle name="Normal 14 12 13" xfId="977"/>
    <cellStyle name="Normal 14 12 2" xfId="978"/>
    <cellStyle name="Normal 14 12 3" xfId="979"/>
    <cellStyle name="Normal 14 12 4" xfId="980"/>
    <cellStyle name="Normal 14 12 5" xfId="981"/>
    <cellStyle name="Normal 14 12 6" xfId="982"/>
    <cellStyle name="Normal 14 12 7" xfId="983"/>
    <cellStyle name="Normal 14 12 8" xfId="984"/>
    <cellStyle name="Normal 14 12 9" xfId="985"/>
    <cellStyle name="Normal 14 13" xfId="986"/>
    <cellStyle name="Normal 14 13 10" xfId="987"/>
    <cellStyle name="Normal 14 13 11" xfId="988"/>
    <cellStyle name="Normal 14 13 12" xfId="989"/>
    <cellStyle name="Normal 14 13 13" xfId="990"/>
    <cellStyle name="Normal 14 13 2" xfId="991"/>
    <cellStyle name="Normal 14 13 3" xfId="992"/>
    <cellStyle name="Normal 14 13 4" xfId="993"/>
    <cellStyle name="Normal 14 13 5" xfId="994"/>
    <cellStyle name="Normal 14 13 6" xfId="995"/>
    <cellStyle name="Normal 14 13 7" xfId="996"/>
    <cellStyle name="Normal 14 13 8" xfId="997"/>
    <cellStyle name="Normal 14 13 9" xfId="998"/>
    <cellStyle name="Normal 14 14" xfId="999"/>
    <cellStyle name="Normal 14 14 10" xfId="1000"/>
    <cellStyle name="Normal 14 14 11" xfId="1001"/>
    <cellStyle name="Normal 14 14 12" xfId="1002"/>
    <cellStyle name="Normal 14 14 13" xfId="1003"/>
    <cellStyle name="Normal 14 14 2" xfId="1004"/>
    <cellStyle name="Normal 14 14 3" xfId="1005"/>
    <cellStyle name="Normal 14 14 4" xfId="1006"/>
    <cellStyle name="Normal 14 14 5" xfId="1007"/>
    <cellStyle name="Normal 14 14 6" xfId="1008"/>
    <cellStyle name="Normal 14 14 7" xfId="1009"/>
    <cellStyle name="Normal 14 14 8" xfId="1010"/>
    <cellStyle name="Normal 14 14 9" xfId="1011"/>
    <cellStyle name="Normal 14 15" xfId="1012"/>
    <cellStyle name="Normal 14 15 10" xfId="1013"/>
    <cellStyle name="Normal 14 15 11" xfId="1014"/>
    <cellStyle name="Normal 14 15 12" xfId="1015"/>
    <cellStyle name="Normal 14 15 13" xfId="1016"/>
    <cellStyle name="Normal 14 15 2" xfId="1017"/>
    <cellStyle name="Normal 14 15 3" xfId="1018"/>
    <cellStyle name="Normal 14 15 4" xfId="1019"/>
    <cellStyle name="Normal 14 15 5" xfId="1020"/>
    <cellStyle name="Normal 14 15 6" xfId="1021"/>
    <cellStyle name="Normal 14 15 7" xfId="1022"/>
    <cellStyle name="Normal 14 15 8" xfId="1023"/>
    <cellStyle name="Normal 14 15 9" xfId="1024"/>
    <cellStyle name="Normal 14 16" xfId="1025"/>
    <cellStyle name="Normal 14 16 10" xfId="1026"/>
    <cellStyle name="Normal 14 16 11" xfId="1027"/>
    <cellStyle name="Normal 14 16 12" xfId="1028"/>
    <cellStyle name="Normal 14 16 13" xfId="1029"/>
    <cellStyle name="Normal 14 16 2" xfId="1030"/>
    <cellStyle name="Normal 14 16 3" xfId="1031"/>
    <cellStyle name="Normal 14 16 4" xfId="1032"/>
    <cellStyle name="Normal 14 16 5" xfId="1033"/>
    <cellStyle name="Normal 14 16 6" xfId="1034"/>
    <cellStyle name="Normal 14 16 7" xfId="1035"/>
    <cellStyle name="Normal 14 16 8" xfId="1036"/>
    <cellStyle name="Normal 14 16 9" xfId="1037"/>
    <cellStyle name="Normal 14 17" xfId="1038"/>
    <cellStyle name="Normal 14 17 10" xfId="1039"/>
    <cellStyle name="Normal 14 17 11" xfId="1040"/>
    <cellStyle name="Normal 14 17 12" xfId="1041"/>
    <cellStyle name="Normal 14 17 13" xfId="1042"/>
    <cellStyle name="Normal 14 17 2" xfId="1043"/>
    <cellStyle name="Normal 14 17 3" xfId="1044"/>
    <cellStyle name="Normal 14 17 4" xfId="1045"/>
    <cellStyle name="Normal 14 17 5" xfId="1046"/>
    <cellStyle name="Normal 14 17 6" xfId="1047"/>
    <cellStyle name="Normal 14 17 7" xfId="1048"/>
    <cellStyle name="Normal 14 17 8" xfId="1049"/>
    <cellStyle name="Normal 14 17 9" xfId="1050"/>
    <cellStyle name="Normal 14 18" xfId="1051"/>
    <cellStyle name="Normal 14 18 10" xfId="1052"/>
    <cellStyle name="Normal 14 18 11" xfId="1053"/>
    <cellStyle name="Normal 14 18 12" xfId="1054"/>
    <cellStyle name="Normal 14 18 13" xfId="1055"/>
    <cellStyle name="Normal 14 18 2" xfId="1056"/>
    <cellStyle name="Normal 14 18 3" xfId="1057"/>
    <cellStyle name="Normal 14 18 4" xfId="1058"/>
    <cellStyle name="Normal 14 18 5" xfId="1059"/>
    <cellStyle name="Normal 14 18 6" xfId="1060"/>
    <cellStyle name="Normal 14 18 7" xfId="1061"/>
    <cellStyle name="Normal 14 18 8" xfId="1062"/>
    <cellStyle name="Normal 14 18 9" xfId="1063"/>
    <cellStyle name="Normal 14 19" xfId="1064"/>
    <cellStyle name="Normal 14 19 2" xfId="1065"/>
    <cellStyle name="Normal 14 2" xfId="1066"/>
    <cellStyle name="Normal 14 2 10" xfId="1067"/>
    <cellStyle name="Normal 14 2 11" xfId="1068"/>
    <cellStyle name="Normal 14 2 12" xfId="1069"/>
    <cellStyle name="Normal 14 2 13" xfId="1070"/>
    <cellStyle name="Normal 14 2 14" xfId="1071"/>
    <cellStyle name="Normal 14 2 2" xfId="1072"/>
    <cellStyle name="Normal 14 2 3" xfId="1073"/>
    <cellStyle name="Normal 14 2 4" xfId="1074"/>
    <cellStyle name="Normal 14 2 5" xfId="1075"/>
    <cellStyle name="Normal 14 2 6" xfId="1076"/>
    <cellStyle name="Normal 14 2 7" xfId="1077"/>
    <cellStyle name="Normal 14 2 8" xfId="1078"/>
    <cellStyle name="Normal 14 2 9" xfId="1079"/>
    <cellStyle name="Normal 14 20" xfId="1080"/>
    <cellStyle name="Normal 14 20 2" xfId="1081"/>
    <cellStyle name="Normal 14 21" xfId="1082"/>
    <cellStyle name="Normal 14 21 2" xfId="1083"/>
    <cellStyle name="Normal 14 3" xfId="1084"/>
    <cellStyle name="Normal 14 3 10" xfId="1085"/>
    <cellStyle name="Normal 14 3 11" xfId="1086"/>
    <cellStyle name="Normal 14 3 12" xfId="1087"/>
    <cellStyle name="Normal 14 3 13" xfId="1088"/>
    <cellStyle name="Normal 14 3 14" xfId="1089"/>
    <cellStyle name="Normal 14 3 2" xfId="1090"/>
    <cellStyle name="Normal 14 3 3" xfId="1091"/>
    <cellStyle name="Normal 14 3 4" xfId="1092"/>
    <cellStyle name="Normal 14 3 5" xfId="1093"/>
    <cellStyle name="Normal 14 3 6" xfId="1094"/>
    <cellStyle name="Normal 14 3 7" xfId="1095"/>
    <cellStyle name="Normal 14 3 8" xfId="1096"/>
    <cellStyle name="Normal 14 3 9" xfId="1097"/>
    <cellStyle name="Normal 14 4" xfId="1098"/>
    <cellStyle name="Normal 14 4 10" xfId="1099"/>
    <cellStyle name="Normal 14 4 11" xfId="1100"/>
    <cellStyle name="Normal 14 4 12" xfId="1101"/>
    <cellStyle name="Normal 14 4 13" xfId="1102"/>
    <cellStyle name="Normal 14 4 14" xfId="1103"/>
    <cellStyle name="Normal 14 4 2" xfId="1104"/>
    <cellStyle name="Normal 14 4 3" xfId="1105"/>
    <cellStyle name="Normal 14 4 4" xfId="1106"/>
    <cellStyle name="Normal 14 4 5" xfId="1107"/>
    <cellStyle name="Normal 14 4 6" xfId="1108"/>
    <cellStyle name="Normal 14 4 7" xfId="1109"/>
    <cellStyle name="Normal 14 4 8" xfId="1110"/>
    <cellStyle name="Normal 14 4 9" xfId="1111"/>
    <cellStyle name="Normal 14 5" xfId="1112"/>
    <cellStyle name="Normal 14 5 10" xfId="1113"/>
    <cellStyle name="Normal 14 5 11" xfId="1114"/>
    <cellStyle name="Normal 14 5 12" xfId="1115"/>
    <cellStyle name="Normal 14 5 13" xfId="1116"/>
    <cellStyle name="Normal 14 5 2" xfId="1117"/>
    <cellStyle name="Normal 14 5 3" xfId="1118"/>
    <cellStyle name="Normal 14 5 4" xfId="1119"/>
    <cellStyle name="Normal 14 5 5" xfId="1120"/>
    <cellStyle name="Normal 14 5 6" xfId="1121"/>
    <cellStyle name="Normal 14 5 7" xfId="1122"/>
    <cellStyle name="Normal 14 5 8" xfId="1123"/>
    <cellStyle name="Normal 14 5 9" xfId="1124"/>
    <cellStyle name="Normal 14 6" xfId="1125"/>
    <cellStyle name="Normal 14 6 10" xfId="1126"/>
    <cellStyle name="Normal 14 6 11" xfId="1127"/>
    <cellStyle name="Normal 14 6 12" xfId="1128"/>
    <cellStyle name="Normal 14 6 13" xfId="1129"/>
    <cellStyle name="Normal 14 6 2" xfId="1130"/>
    <cellStyle name="Normal 14 6 3" xfId="1131"/>
    <cellStyle name="Normal 14 6 4" xfId="1132"/>
    <cellStyle name="Normal 14 6 5" xfId="1133"/>
    <cellStyle name="Normal 14 6 6" xfId="1134"/>
    <cellStyle name="Normal 14 6 7" xfId="1135"/>
    <cellStyle name="Normal 14 6 8" xfId="1136"/>
    <cellStyle name="Normal 14 6 9" xfId="1137"/>
    <cellStyle name="Normal 14 7" xfId="1138"/>
    <cellStyle name="Normal 14 7 10" xfId="1139"/>
    <cellStyle name="Normal 14 7 11" xfId="1140"/>
    <cellStyle name="Normal 14 7 12" xfId="1141"/>
    <cellStyle name="Normal 14 7 13" xfId="1142"/>
    <cellStyle name="Normal 14 7 2" xfId="1143"/>
    <cellStyle name="Normal 14 7 3" xfId="1144"/>
    <cellStyle name="Normal 14 7 4" xfId="1145"/>
    <cellStyle name="Normal 14 7 5" xfId="1146"/>
    <cellStyle name="Normal 14 7 6" xfId="1147"/>
    <cellStyle name="Normal 14 7 7" xfId="1148"/>
    <cellStyle name="Normal 14 7 8" xfId="1149"/>
    <cellStyle name="Normal 14 7 9" xfId="1150"/>
    <cellStyle name="Normal 14 8" xfId="1151"/>
    <cellStyle name="Normal 14 8 10" xfId="1152"/>
    <cellStyle name="Normal 14 8 11" xfId="1153"/>
    <cellStyle name="Normal 14 8 12" xfId="1154"/>
    <cellStyle name="Normal 14 8 13" xfId="1155"/>
    <cellStyle name="Normal 14 8 2" xfId="1156"/>
    <cellStyle name="Normal 14 8 3" xfId="1157"/>
    <cellStyle name="Normal 14 8 4" xfId="1158"/>
    <cellStyle name="Normal 14 8 5" xfId="1159"/>
    <cellStyle name="Normal 14 8 6" xfId="1160"/>
    <cellStyle name="Normal 14 8 7" xfId="1161"/>
    <cellStyle name="Normal 14 8 8" xfId="1162"/>
    <cellStyle name="Normal 14 8 9" xfId="1163"/>
    <cellStyle name="Normal 14 9" xfId="1164"/>
    <cellStyle name="Normal 14 9 10" xfId="1165"/>
    <cellStyle name="Normal 14 9 11" xfId="1166"/>
    <cellStyle name="Normal 14 9 12" xfId="1167"/>
    <cellStyle name="Normal 14 9 13" xfId="1168"/>
    <cellStyle name="Normal 14 9 2" xfId="1169"/>
    <cellStyle name="Normal 14 9 3" xfId="1170"/>
    <cellStyle name="Normal 14 9 4" xfId="1171"/>
    <cellStyle name="Normal 14 9 5" xfId="1172"/>
    <cellStyle name="Normal 14 9 6" xfId="1173"/>
    <cellStyle name="Normal 14 9 7" xfId="1174"/>
    <cellStyle name="Normal 14 9 8" xfId="1175"/>
    <cellStyle name="Normal 14 9 9" xfId="1176"/>
    <cellStyle name="Normal 15" xfId="1177"/>
    <cellStyle name="Normal 15 2" xfId="1178"/>
    <cellStyle name="Normal 15 2 10" xfId="1179"/>
    <cellStyle name="Normal 15 2 11" xfId="1180"/>
    <cellStyle name="Normal 15 2 12" xfId="1181"/>
    <cellStyle name="Normal 15 2 13" xfId="1182"/>
    <cellStyle name="Normal 15 2 14" xfId="1183"/>
    <cellStyle name="Normal 15 2 2" xfId="1184"/>
    <cellStyle name="Normal 15 2 3" xfId="1185"/>
    <cellStyle name="Normal 15 2 4" xfId="1186"/>
    <cellStyle name="Normal 15 2 5" xfId="1187"/>
    <cellStyle name="Normal 15 2 6" xfId="1188"/>
    <cellStyle name="Normal 15 2 7" xfId="1189"/>
    <cellStyle name="Normal 15 2 8" xfId="1190"/>
    <cellStyle name="Normal 15 2 9" xfId="1191"/>
    <cellStyle name="Normal 15 3" xfId="1192"/>
    <cellStyle name="Normal 15 3 10" xfId="1193"/>
    <cellStyle name="Normal 15 3 11" xfId="1194"/>
    <cellStyle name="Normal 15 3 12" xfId="1195"/>
    <cellStyle name="Normal 15 3 13" xfId="1196"/>
    <cellStyle name="Normal 15 3 14" xfId="1197"/>
    <cellStyle name="Normal 15 3 2" xfId="1198"/>
    <cellStyle name="Normal 15 3 3" xfId="1199"/>
    <cellStyle name="Normal 15 3 4" xfId="1200"/>
    <cellStyle name="Normal 15 3 5" xfId="1201"/>
    <cellStyle name="Normal 15 3 6" xfId="1202"/>
    <cellStyle name="Normal 15 3 7" xfId="1203"/>
    <cellStyle name="Normal 15 3 8" xfId="1204"/>
    <cellStyle name="Normal 15 3 9" xfId="1205"/>
    <cellStyle name="Normal 15 4" xfId="1206"/>
    <cellStyle name="Normal 15 4 10" xfId="1207"/>
    <cellStyle name="Normal 15 4 11" xfId="1208"/>
    <cellStyle name="Normal 15 4 12" xfId="1209"/>
    <cellStyle name="Normal 15 4 13" xfId="1210"/>
    <cellStyle name="Normal 15 4 14" xfId="1211"/>
    <cellStyle name="Normal 15 4 2" xfId="1212"/>
    <cellStyle name="Normal 15 4 3" xfId="1213"/>
    <cellStyle name="Normal 15 4 4" xfId="1214"/>
    <cellStyle name="Normal 15 4 5" xfId="1215"/>
    <cellStyle name="Normal 15 4 6" xfId="1216"/>
    <cellStyle name="Normal 15 4 7" xfId="1217"/>
    <cellStyle name="Normal 15 4 8" xfId="1218"/>
    <cellStyle name="Normal 15 4 9" xfId="1219"/>
    <cellStyle name="Normal 16 10" xfId="1220"/>
    <cellStyle name="Normal 16 11" xfId="1221"/>
    <cellStyle name="Normal 16 12" xfId="1222"/>
    <cellStyle name="Normal 16 13" xfId="1223"/>
    <cellStyle name="Normal 16 14" xfId="1224"/>
    <cellStyle name="Normal 16 15" xfId="1225"/>
    <cellStyle name="Normal 16 16" xfId="1226"/>
    <cellStyle name="Normal 16 17" xfId="1227"/>
    <cellStyle name="Normal 16 18" xfId="1228"/>
    <cellStyle name="Normal 16 19" xfId="1229"/>
    <cellStyle name="Normal 16 2" xfId="1230"/>
    <cellStyle name="Normal 16 20" xfId="1231"/>
    <cellStyle name="Normal 16 21" xfId="1232"/>
    <cellStyle name="Normal 16 3" xfId="1233"/>
    <cellStyle name="Normal 16 4" xfId="1234"/>
    <cellStyle name="Normal 16 5" xfId="1235"/>
    <cellStyle name="Normal 16 6" xfId="1236"/>
    <cellStyle name="Normal 16 7" xfId="1237"/>
    <cellStyle name="Normal 16 8" xfId="1238"/>
    <cellStyle name="Normal 16 9" xfId="1239"/>
    <cellStyle name="Normal 17" xfId="1240"/>
    <cellStyle name="Normal 18" xfId="1241"/>
    <cellStyle name="Normal 19" xfId="1242"/>
    <cellStyle name="Normal 19 10" xfId="1243"/>
    <cellStyle name="Normal 19 100" xfId="1244"/>
    <cellStyle name="Normal 19 101" xfId="1245"/>
    <cellStyle name="Normal 19 102" xfId="1246"/>
    <cellStyle name="Normal 19 103" xfId="1247"/>
    <cellStyle name="Normal 19 104" xfId="1248"/>
    <cellStyle name="Normal 19 105" xfId="1249"/>
    <cellStyle name="Normal 19 106" xfId="1250"/>
    <cellStyle name="Normal 19 107" xfId="1251"/>
    <cellStyle name="Normal 19 108" xfId="1252"/>
    <cellStyle name="Normal 19 109" xfId="1253"/>
    <cellStyle name="Normal 19 11" xfId="1254"/>
    <cellStyle name="Normal 19 110" xfId="1255"/>
    <cellStyle name="Normal 19 111" xfId="1256"/>
    <cellStyle name="Normal 19 112" xfId="1257"/>
    <cellStyle name="Normal 19 113" xfId="1258"/>
    <cellStyle name="Normal 19 114" xfId="1259"/>
    <cellStyle name="Normal 19 115" xfId="1260"/>
    <cellStyle name="Normal 19 116" xfId="1261"/>
    <cellStyle name="Normal 19 117" xfId="1262"/>
    <cellStyle name="Normal 19 118" xfId="1263"/>
    <cellStyle name="Normal 19 119" xfId="1264"/>
    <cellStyle name="Normal 19 12" xfId="1265"/>
    <cellStyle name="Normal 19 120" xfId="1266"/>
    <cellStyle name="Normal 19 121" xfId="1267"/>
    <cellStyle name="Normal 19 122" xfId="1268"/>
    <cellStyle name="Normal 19 123" xfId="1269"/>
    <cellStyle name="Normal 19 124" xfId="1270"/>
    <cellStyle name="Normal 19 125" xfId="1271"/>
    <cellStyle name="Normal 19 126" xfId="1272"/>
    <cellStyle name="Normal 19 127" xfId="1273"/>
    <cellStyle name="Normal 19 128" xfId="1274"/>
    <cellStyle name="Normal 19 129" xfId="1275"/>
    <cellStyle name="Normal 19 13" xfId="1276"/>
    <cellStyle name="Normal 19 130" xfId="1277"/>
    <cellStyle name="Normal 19 131" xfId="1278"/>
    <cellStyle name="Normal 19 14" xfId="1279"/>
    <cellStyle name="Normal 19 15" xfId="1280"/>
    <cellStyle name="Normal 19 16" xfId="1281"/>
    <cellStyle name="Normal 19 17" xfId="1282"/>
    <cellStyle name="Normal 19 18" xfId="1283"/>
    <cellStyle name="Normal 19 19" xfId="1284"/>
    <cellStyle name="Normal 19 2" xfId="1285"/>
    <cellStyle name="Normal 19 2 10" xfId="1286"/>
    <cellStyle name="Normal 19 2 11" xfId="1287"/>
    <cellStyle name="Normal 19 2 12" xfId="1288"/>
    <cellStyle name="Normal 19 2 13" xfId="1289"/>
    <cellStyle name="Normal 19 2 14" xfId="1290"/>
    <cellStyle name="Normal 19 2 2" xfId="1291"/>
    <cellStyle name="Normal 19 2 3" xfId="1292"/>
    <cellStyle name="Normal 19 2 4" xfId="1293"/>
    <cellStyle name="Normal 19 2 5" xfId="1294"/>
    <cellStyle name="Normal 19 2 6" xfId="1295"/>
    <cellStyle name="Normal 19 2 7" xfId="1296"/>
    <cellStyle name="Normal 19 2 8" xfId="1297"/>
    <cellStyle name="Normal 19 2 9" xfId="1298"/>
    <cellStyle name="Normal 19 20" xfId="1299"/>
    <cellStyle name="Normal 19 21" xfId="1300"/>
    <cellStyle name="Normal 19 22" xfId="1301"/>
    <cellStyle name="Normal 19 23" xfId="1302"/>
    <cellStyle name="Normal 19 24" xfId="1303"/>
    <cellStyle name="Normal 19 25" xfId="1304"/>
    <cellStyle name="Normal 19 26" xfId="1305"/>
    <cellStyle name="Normal 19 27" xfId="1306"/>
    <cellStyle name="Normal 19 28" xfId="1307"/>
    <cellStyle name="Normal 19 29" xfId="1308"/>
    <cellStyle name="Normal 19 3" xfId="1309"/>
    <cellStyle name="Normal 19 30" xfId="1310"/>
    <cellStyle name="Normal 19 31" xfId="1311"/>
    <cellStyle name="Normal 19 32" xfId="1312"/>
    <cellStyle name="Normal 19 33" xfId="1313"/>
    <cellStyle name="Normal 19 34" xfId="1314"/>
    <cellStyle name="Normal 19 35" xfId="1315"/>
    <cellStyle name="Normal 19 36" xfId="1316"/>
    <cellStyle name="Normal 19 37" xfId="1317"/>
    <cellStyle name="Normal 19 38" xfId="1318"/>
    <cellStyle name="Normal 19 39" xfId="1319"/>
    <cellStyle name="Normal 19 4" xfId="1320"/>
    <cellStyle name="Normal 19 40" xfId="1321"/>
    <cellStyle name="Normal 19 41" xfId="1322"/>
    <cellStyle name="Normal 19 42" xfId="1323"/>
    <cellStyle name="Normal 19 43" xfId="1324"/>
    <cellStyle name="Normal 19 44" xfId="1325"/>
    <cellStyle name="Normal 19 45" xfId="1326"/>
    <cellStyle name="Normal 19 46" xfId="1327"/>
    <cellStyle name="Normal 19 47" xfId="1328"/>
    <cellStyle name="Normal 19 48" xfId="1329"/>
    <cellStyle name="Normal 19 49" xfId="1330"/>
    <cellStyle name="Normal 19 5" xfId="1331"/>
    <cellStyle name="Normal 19 50" xfId="1332"/>
    <cellStyle name="Normal 19 51" xfId="1333"/>
    <cellStyle name="Normal 19 52" xfId="1334"/>
    <cellStyle name="Normal 19 53" xfId="1335"/>
    <cellStyle name="Normal 19 54" xfId="1336"/>
    <cellStyle name="Normal 19 55" xfId="1337"/>
    <cellStyle name="Normal 19 56" xfId="1338"/>
    <cellStyle name="Normal 19 57" xfId="1339"/>
    <cellStyle name="Normal 19 58" xfId="1340"/>
    <cellStyle name="Normal 19 59" xfId="1341"/>
    <cellStyle name="Normal 19 6" xfId="1342"/>
    <cellStyle name="Normal 19 60" xfId="1343"/>
    <cellStyle name="Normal 19 61" xfId="1344"/>
    <cellStyle name="Normal 19 62" xfId="1345"/>
    <cellStyle name="Normal 19 63" xfId="1346"/>
    <cellStyle name="Normal 19 64" xfId="1347"/>
    <cellStyle name="Normal 19 65" xfId="1348"/>
    <cellStyle name="Normal 19 66" xfId="1349"/>
    <cellStyle name="Normal 19 67" xfId="1350"/>
    <cellStyle name="Normal 19 68" xfId="1351"/>
    <cellStyle name="Normal 19 69" xfId="1352"/>
    <cellStyle name="Normal 19 7" xfId="1353"/>
    <cellStyle name="Normal 19 70" xfId="1354"/>
    <cellStyle name="Normal 19 71" xfId="1355"/>
    <cellStyle name="Normal 19 72" xfId="1356"/>
    <cellStyle name="Normal 19 73" xfId="1357"/>
    <cellStyle name="Normal 19 74" xfId="1358"/>
    <cellStyle name="Normal 19 75" xfId="1359"/>
    <cellStyle name="Normal 19 76" xfId="1360"/>
    <cellStyle name="Normal 19 77" xfId="1361"/>
    <cellStyle name="Normal 19 78" xfId="1362"/>
    <cellStyle name="Normal 19 79" xfId="1363"/>
    <cellStyle name="Normal 19 8" xfId="1364"/>
    <cellStyle name="Normal 19 80" xfId="1365"/>
    <cellStyle name="Normal 19 81" xfId="1366"/>
    <cellStyle name="Normal 19 82" xfId="1367"/>
    <cellStyle name="Normal 19 83" xfId="1368"/>
    <cellStyle name="Normal 19 84" xfId="1369"/>
    <cellStyle name="Normal 19 85" xfId="1370"/>
    <cellStyle name="Normal 19 86" xfId="1371"/>
    <cellStyle name="Normal 19 87" xfId="1372"/>
    <cellStyle name="Normal 19 88" xfId="1373"/>
    <cellStyle name="Normal 19 89" xfId="1374"/>
    <cellStyle name="Normal 19 9" xfId="1375"/>
    <cellStyle name="Normal 19 90" xfId="1376"/>
    <cellStyle name="Normal 19 91" xfId="1377"/>
    <cellStyle name="Normal 19 92" xfId="1378"/>
    <cellStyle name="Normal 19 93" xfId="1379"/>
    <cellStyle name="Normal 19 94" xfId="1380"/>
    <cellStyle name="Normal 19 95" xfId="1381"/>
    <cellStyle name="Normal 19 96" xfId="1382"/>
    <cellStyle name="Normal 19 97" xfId="1383"/>
    <cellStyle name="Normal 19 98" xfId="1384"/>
    <cellStyle name="Normal 19 99" xfId="1385"/>
    <cellStyle name="Normal 2 10" xfId="1386"/>
    <cellStyle name="Normal 2 11" xfId="1387"/>
    <cellStyle name="Normal 2 12" xfId="1388"/>
    <cellStyle name="Normal 2 13" xfId="1389"/>
    <cellStyle name="Normal 2 14" xfId="1390"/>
    <cellStyle name="Normal 2 15" xfId="1391"/>
    <cellStyle name="Normal 2 16" xfId="1392"/>
    <cellStyle name="Normal 2 17" xfId="1393"/>
    <cellStyle name="Normal 2 18" xfId="1394"/>
    <cellStyle name="Normal 2 19" xfId="1395"/>
    <cellStyle name="Normal 2 2" xfId="1396"/>
    <cellStyle name="Normal 2 20" xfId="1397"/>
    <cellStyle name="Normal 2 21" xfId="1398"/>
    <cellStyle name="Normal 2 22" xfId="1399"/>
    <cellStyle name="Normal 2 23" xfId="1400"/>
    <cellStyle name="Normal 2 24" xfId="1401"/>
    <cellStyle name="Normal 2 25" xfId="1402"/>
    <cellStyle name="Normal 2 26" xfId="1403"/>
    <cellStyle name="Normal 2 3" xfId="1404"/>
    <cellStyle name="Normal 2 4" xfId="1405"/>
    <cellStyle name="Normal 2 5" xfId="1406"/>
    <cellStyle name="Normal 2 6" xfId="1407"/>
    <cellStyle name="Normal 2 7" xfId="1408"/>
    <cellStyle name="Normal 2 8" xfId="1409"/>
    <cellStyle name="Normal 2 9" xfId="1410"/>
    <cellStyle name="Normal 20 10" xfId="1411"/>
    <cellStyle name="Normal 20 100" xfId="1412"/>
    <cellStyle name="Normal 20 101" xfId="1413"/>
    <cellStyle name="Normal 20 102" xfId="1414"/>
    <cellStyle name="Normal 20 103" xfId="1415"/>
    <cellStyle name="Normal 20 104" xfId="1416"/>
    <cellStyle name="Normal 20 105" xfId="1417"/>
    <cellStyle name="Normal 20 106" xfId="1418"/>
    <cellStyle name="Normal 20 107" xfId="1419"/>
    <cellStyle name="Normal 20 108" xfId="1420"/>
    <cellStyle name="Normal 20 109" xfId="1421"/>
    <cellStyle name="Normal 20 11" xfId="1422"/>
    <cellStyle name="Normal 20 110" xfId="1423"/>
    <cellStyle name="Normal 20 111" xfId="1424"/>
    <cellStyle name="Normal 20 112" xfId="1425"/>
    <cellStyle name="Normal 20 113" xfId="1426"/>
    <cellStyle name="Normal 20 114" xfId="1427"/>
    <cellStyle name="Normal 20 115" xfId="1428"/>
    <cellStyle name="Normal 20 116" xfId="1429"/>
    <cellStyle name="Normal 20 117" xfId="1430"/>
    <cellStyle name="Normal 20 118" xfId="1431"/>
    <cellStyle name="Normal 20 119" xfId="1432"/>
    <cellStyle name="Normal 20 12" xfId="1433"/>
    <cellStyle name="Normal 20 120" xfId="1434"/>
    <cellStyle name="Normal 20 121" xfId="1435"/>
    <cellStyle name="Normal 20 122" xfId="1436"/>
    <cellStyle name="Normal 20 123" xfId="1437"/>
    <cellStyle name="Normal 20 124" xfId="1438"/>
    <cellStyle name="Normal 20 125" xfId="1439"/>
    <cellStyle name="Normal 20 126" xfId="1440"/>
    <cellStyle name="Normal 20 127" xfId="1441"/>
    <cellStyle name="Normal 20 128" xfId="1442"/>
    <cellStyle name="Normal 20 129" xfId="1443"/>
    <cellStyle name="Normal 20 13" xfId="1444"/>
    <cellStyle name="Normal 20 130" xfId="1445"/>
    <cellStyle name="Normal 20 131" xfId="1446"/>
    <cellStyle name="Normal 20 14" xfId="1447"/>
    <cellStyle name="Normal 20 15" xfId="1448"/>
    <cellStyle name="Normal 20 16" xfId="1449"/>
    <cellStyle name="Normal 20 17" xfId="1450"/>
    <cellStyle name="Normal 20 18" xfId="1451"/>
    <cellStyle name="Normal 20 19" xfId="1452"/>
    <cellStyle name="Normal 20 2" xfId="1453"/>
    <cellStyle name="Normal 20 2 10" xfId="1454"/>
    <cellStyle name="Normal 20 2 11" xfId="1455"/>
    <cellStyle name="Normal 20 2 12" xfId="1456"/>
    <cellStyle name="Normal 20 2 13" xfId="1457"/>
    <cellStyle name="Normal 20 2 14" xfId="1458"/>
    <cellStyle name="Normal 20 2 2" xfId="1459"/>
    <cellStyle name="Normal 20 2 3" xfId="1460"/>
    <cellStyle name="Normal 20 2 4" xfId="1461"/>
    <cellStyle name="Normal 20 2 5" xfId="1462"/>
    <cellStyle name="Normal 20 2 6" xfId="1463"/>
    <cellStyle name="Normal 20 2 7" xfId="1464"/>
    <cellStyle name="Normal 20 2 8" xfId="1465"/>
    <cellStyle name="Normal 20 2 9" xfId="1466"/>
    <cellStyle name="Normal 20 20" xfId="1467"/>
    <cellStyle name="Normal 20 21" xfId="1468"/>
    <cellStyle name="Normal 20 22" xfId="1469"/>
    <cellStyle name="Normal 20 23" xfId="1470"/>
    <cellStyle name="Normal 20 24" xfId="1471"/>
    <cellStyle name="Normal 20 25" xfId="1472"/>
    <cellStyle name="Normal 20 26" xfId="1473"/>
    <cellStyle name="Normal 20 27" xfId="1474"/>
    <cellStyle name="Normal 20 28" xfId="1475"/>
    <cellStyle name="Normal 20 29" xfId="1476"/>
    <cellStyle name="Normal 20 3" xfId="1477"/>
    <cellStyle name="Normal 20 30" xfId="1478"/>
    <cellStyle name="Normal 20 31" xfId="1479"/>
    <cellStyle name="Normal 20 32" xfId="1480"/>
    <cellStyle name="Normal 20 33" xfId="1481"/>
    <cellStyle name="Normal 20 34" xfId="1482"/>
    <cellStyle name="Normal 20 35" xfId="1483"/>
    <cellStyle name="Normal 20 36" xfId="1484"/>
    <cellStyle name="Normal 20 37" xfId="1485"/>
    <cellStyle name="Normal 20 38" xfId="1486"/>
    <cellStyle name="Normal 20 39" xfId="1487"/>
    <cellStyle name="Normal 20 4" xfId="1488"/>
    <cellStyle name="Normal 20 40" xfId="1489"/>
    <cellStyle name="Normal 20 41" xfId="1490"/>
    <cellStyle name="Normal 20 42" xfId="1491"/>
    <cellStyle name="Normal 20 43" xfId="1492"/>
    <cellStyle name="Normal 20 44" xfId="1493"/>
    <cellStyle name="Normal 20 45" xfId="1494"/>
    <cellStyle name="Normal 20 46" xfId="1495"/>
    <cellStyle name="Normal 20 47" xfId="1496"/>
    <cellStyle name="Normal 20 48" xfId="1497"/>
    <cellStyle name="Normal 20 49" xfId="1498"/>
    <cellStyle name="Normal 20 5" xfId="1499"/>
    <cellStyle name="Normal 20 50" xfId="1500"/>
    <cellStyle name="Normal 20 51" xfId="1501"/>
    <cellStyle name="Normal 20 52" xfId="1502"/>
    <cellStyle name="Normal 20 53" xfId="1503"/>
    <cellStyle name="Normal 20 54" xfId="1504"/>
    <cellStyle name="Normal 20 55" xfId="1505"/>
    <cellStyle name="Normal 20 56" xfId="1506"/>
    <cellStyle name="Normal 20 57" xfId="1507"/>
    <cellStyle name="Normal 20 58" xfId="1508"/>
    <cellStyle name="Normal 20 59" xfId="1509"/>
    <cellStyle name="Normal 20 6" xfId="1510"/>
    <cellStyle name="Normal 20 60" xfId="1511"/>
    <cellStyle name="Normal 20 61" xfId="1512"/>
    <cellStyle name="Normal 20 62" xfId="1513"/>
    <cellStyle name="Normal 20 63" xfId="1514"/>
    <cellStyle name="Normal 20 64" xfId="1515"/>
    <cellStyle name="Normal 20 65" xfId="1516"/>
    <cellStyle name="Normal 20 66" xfId="1517"/>
    <cellStyle name="Normal 20 67" xfId="1518"/>
    <cellStyle name="Normal 20 68" xfId="1519"/>
    <cellStyle name="Normal 20 69" xfId="1520"/>
    <cellStyle name="Normal 20 7" xfId="1521"/>
    <cellStyle name="Normal 20 70" xfId="1522"/>
    <cellStyle name="Normal 20 71" xfId="1523"/>
    <cellStyle name="Normal 20 72" xfId="1524"/>
    <cellStyle name="Normal 20 73" xfId="1525"/>
    <cellStyle name="Normal 20 74" xfId="1526"/>
    <cellStyle name="Normal 20 75" xfId="1527"/>
    <cellStyle name="Normal 20 76" xfId="1528"/>
    <cellStyle name="Normal 20 77" xfId="1529"/>
    <cellStyle name="Normal 20 78" xfId="1530"/>
    <cellStyle name="Normal 20 79" xfId="1531"/>
    <cellStyle name="Normal 20 8" xfId="1532"/>
    <cellStyle name="Normal 20 80" xfId="1533"/>
    <cellStyle name="Normal 20 81" xfId="1534"/>
    <cellStyle name="Normal 20 82" xfId="1535"/>
    <cellStyle name="Normal 20 83" xfId="1536"/>
    <cellStyle name="Normal 20 84" xfId="1537"/>
    <cellStyle name="Normal 20 85" xfId="1538"/>
    <cellStyle name="Normal 20 86" xfId="1539"/>
    <cellStyle name="Normal 20 87" xfId="1540"/>
    <cellStyle name="Normal 20 88" xfId="1541"/>
    <cellStyle name="Normal 20 89" xfId="1542"/>
    <cellStyle name="Normal 20 9" xfId="1543"/>
    <cellStyle name="Normal 20 90" xfId="1544"/>
    <cellStyle name="Normal 20 91" xfId="1545"/>
    <cellStyle name="Normal 20 92" xfId="1546"/>
    <cellStyle name="Normal 20 93" xfId="1547"/>
    <cellStyle name="Normal 20 94" xfId="1548"/>
    <cellStyle name="Normal 20 95" xfId="1549"/>
    <cellStyle name="Normal 20 96" xfId="1550"/>
    <cellStyle name="Normal 20 97" xfId="1551"/>
    <cellStyle name="Normal 20 98" xfId="1552"/>
    <cellStyle name="Normal 20 99" xfId="1553"/>
    <cellStyle name="Normal 21 2" xfId="1554"/>
    <cellStyle name="Normal 22 10" xfId="1555"/>
    <cellStyle name="Normal 22 100" xfId="1556"/>
    <cellStyle name="Normal 22 101" xfId="1557"/>
    <cellStyle name="Normal 22 102" xfId="1558"/>
    <cellStyle name="Normal 22 103" xfId="1559"/>
    <cellStyle name="Normal 22 104" xfId="1560"/>
    <cellStyle name="Normal 22 105" xfId="1561"/>
    <cellStyle name="Normal 22 106" xfId="1562"/>
    <cellStyle name="Normal 22 107" xfId="1563"/>
    <cellStyle name="Normal 22 108" xfId="1564"/>
    <cellStyle name="Normal 22 11" xfId="1565"/>
    <cellStyle name="Normal 22 12" xfId="1566"/>
    <cellStyle name="Normal 22 13" xfId="1567"/>
    <cellStyle name="Normal 22 14" xfId="1568"/>
    <cellStyle name="Normal 22 15" xfId="1569"/>
    <cellStyle name="Normal 22 16" xfId="1570"/>
    <cellStyle name="Normal 22 17" xfId="1571"/>
    <cellStyle name="Normal 22 18" xfId="1572"/>
    <cellStyle name="Normal 22 19" xfId="1573"/>
    <cellStyle name="Normal 22 2" xfId="1574"/>
    <cellStyle name="Normal 22 20" xfId="1575"/>
    <cellStyle name="Normal 22 21" xfId="1576"/>
    <cellStyle name="Normal 22 22" xfId="1577"/>
    <cellStyle name="Normal 22 23" xfId="1578"/>
    <cellStyle name="Normal 22 24" xfId="1579"/>
    <cellStyle name="Normal 22 25" xfId="1580"/>
    <cellStyle name="Normal 22 26" xfId="1581"/>
    <cellStyle name="Normal 22 27" xfId="1582"/>
    <cellStyle name="Normal 22 28" xfId="1583"/>
    <cellStyle name="Normal 22 29" xfId="1584"/>
    <cellStyle name="Normal 22 3" xfId="1585"/>
    <cellStyle name="Normal 22 30" xfId="1586"/>
    <cellStyle name="Normal 22 31" xfId="1587"/>
    <cellStyle name="Normal 22 32" xfId="1588"/>
    <cellStyle name="Normal 22 33" xfId="1589"/>
    <cellStyle name="Normal 22 34" xfId="1590"/>
    <cellStyle name="Normal 22 35" xfId="1591"/>
    <cellStyle name="Normal 22 36" xfId="1592"/>
    <cellStyle name="Normal 22 37" xfId="1593"/>
    <cellStyle name="Normal 22 38" xfId="1594"/>
    <cellStyle name="Normal 22 39" xfId="1595"/>
    <cellStyle name="Normal 22 4" xfId="1596"/>
    <cellStyle name="Normal 22 40" xfId="1597"/>
    <cellStyle name="Normal 22 41" xfId="1598"/>
    <cellStyle name="Normal 22 42" xfId="1599"/>
    <cellStyle name="Normal 22 43" xfId="1600"/>
    <cellStyle name="Normal 22 44" xfId="1601"/>
    <cellStyle name="Normal 22 45" xfId="1602"/>
    <cellStyle name="Normal 22 46" xfId="1603"/>
    <cellStyle name="Normal 22 47" xfId="1604"/>
    <cellStyle name="Normal 22 48" xfId="1605"/>
    <cellStyle name="Normal 22 49" xfId="1606"/>
    <cellStyle name="Normal 22 5" xfId="1607"/>
    <cellStyle name="Normal 22 50" xfId="1608"/>
    <cellStyle name="Normal 22 51" xfId="1609"/>
    <cellStyle name="Normal 22 52" xfId="1610"/>
    <cellStyle name="Normal 22 53" xfId="1611"/>
    <cellStyle name="Normal 22 54" xfId="1612"/>
    <cellStyle name="Normal 22 55" xfId="1613"/>
    <cellStyle name="Normal 22 56" xfId="1614"/>
    <cellStyle name="Normal 22 57" xfId="1615"/>
    <cellStyle name="Normal 22 58" xfId="1616"/>
    <cellStyle name="Normal 22 59" xfId="1617"/>
    <cellStyle name="Normal 22 6" xfId="1618"/>
    <cellStyle name="Normal 22 60" xfId="1619"/>
    <cellStyle name="Normal 22 61" xfId="1620"/>
    <cellStyle name="Normal 22 62" xfId="1621"/>
    <cellStyle name="Normal 22 63" xfId="1622"/>
    <cellStyle name="Normal 22 64" xfId="1623"/>
    <cellStyle name="Normal 22 65" xfId="1624"/>
    <cellStyle name="Normal 22 66" xfId="1625"/>
    <cellStyle name="Normal 22 67" xfId="1626"/>
    <cellStyle name="Normal 22 68" xfId="1627"/>
    <cellStyle name="Normal 22 69" xfId="1628"/>
    <cellStyle name="Normal 22 7" xfId="1629"/>
    <cellStyle name="Normal 22 70" xfId="1630"/>
    <cellStyle name="Normal 22 71" xfId="1631"/>
    <cellStyle name="Normal 22 72" xfId="1632"/>
    <cellStyle name="Normal 22 73" xfId="1633"/>
    <cellStyle name="Normal 22 74" xfId="1634"/>
    <cellStyle name="Normal 22 75" xfId="1635"/>
    <cellStyle name="Normal 22 76" xfId="1636"/>
    <cellStyle name="Normal 22 77" xfId="1637"/>
    <cellStyle name="Normal 22 78" xfId="1638"/>
    <cellStyle name="Normal 22 79" xfId="1639"/>
    <cellStyle name="Normal 22 8" xfId="1640"/>
    <cellStyle name="Normal 22 80" xfId="1641"/>
    <cellStyle name="Normal 22 81" xfId="1642"/>
    <cellStyle name="Normal 22 82" xfId="1643"/>
    <cellStyle name="Normal 22 83" xfId="1644"/>
    <cellStyle name="Normal 22 84" xfId="1645"/>
    <cellStyle name="Normal 22 85" xfId="1646"/>
    <cellStyle name="Normal 22 86" xfId="1647"/>
    <cellStyle name="Normal 22 87" xfId="1648"/>
    <cellStyle name="Normal 22 88" xfId="1649"/>
    <cellStyle name="Normal 22 89" xfId="1650"/>
    <cellStyle name="Normal 22 9" xfId="1651"/>
    <cellStyle name="Normal 22 90" xfId="1652"/>
    <cellStyle name="Normal 22 91" xfId="1653"/>
    <cellStyle name="Normal 22 92" xfId="1654"/>
    <cellStyle name="Normal 22 93" xfId="1655"/>
    <cellStyle name="Normal 22 94" xfId="1656"/>
    <cellStyle name="Normal 22 95" xfId="1657"/>
    <cellStyle name="Normal 22 96" xfId="1658"/>
    <cellStyle name="Normal 22 97" xfId="1659"/>
    <cellStyle name="Normal 22 98" xfId="1660"/>
    <cellStyle name="Normal 22 99" xfId="1661"/>
    <cellStyle name="Normal 23 10" xfId="1662"/>
    <cellStyle name="Normal 23 100" xfId="1663"/>
    <cellStyle name="Normal 23 101" xfId="1664"/>
    <cellStyle name="Normal 23 102" xfId="1665"/>
    <cellStyle name="Normal 23 103" xfId="1666"/>
    <cellStyle name="Normal 23 104" xfId="1667"/>
    <cellStyle name="Normal 23 105" xfId="1668"/>
    <cellStyle name="Normal 23 106" xfId="1669"/>
    <cellStyle name="Normal 23 107" xfId="1670"/>
    <cellStyle name="Normal 23 108" xfId="1671"/>
    <cellStyle name="Normal 23 11" xfId="1672"/>
    <cellStyle name="Normal 23 12" xfId="1673"/>
    <cellStyle name="Normal 23 13" xfId="1674"/>
    <cellStyle name="Normal 23 14" xfId="1675"/>
    <cellStyle name="Normal 23 15" xfId="1676"/>
    <cellStyle name="Normal 23 16" xfId="1677"/>
    <cellStyle name="Normal 23 17" xfId="1678"/>
    <cellStyle name="Normal 23 18" xfId="1679"/>
    <cellStyle name="Normal 23 19" xfId="1680"/>
    <cellStyle name="Normal 23 2" xfId="1681"/>
    <cellStyle name="Normal 23 20" xfId="1682"/>
    <cellStyle name="Normal 23 21" xfId="1683"/>
    <cellStyle name="Normal 23 22" xfId="1684"/>
    <cellStyle name="Normal 23 23" xfId="1685"/>
    <cellStyle name="Normal 23 24" xfId="1686"/>
    <cellStyle name="Normal 23 25" xfId="1687"/>
    <cellStyle name="Normal 23 26" xfId="1688"/>
    <cellStyle name="Normal 23 27" xfId="1689"/>
    <cellStyle name="Normal 23 28" xfId="1690"/>
    <cellStyle name="Normal 23 29" xfId="1691"/>
    <cellStyle name="Normal 23 3" xfId="1692"/>
    <cellStyle name="Normal 23 30" xfId="1693"/>
    <cellStyle name="Normal 23 31" xfId="1694"/>
    <cellStyle name="Normal 23 32" xfId="1695"/>
    <cellStyle name="Normal 23 33" xfId="1696"/>
    <cellStyle name="Normal 23 34" xfId="1697"/>
    <cellStyle name="Normal 23 35" xfId="1698"/>
    <cellStyle name="Normal 23 36" xfId="1699"/>
    <cellStyle name="Normal 23 37" xfId="1700"/>
    <cellStyle name="Normal 23 38" xfId="1701"/>
    <cellStyle name="Normal 23 39" xfId="1702"/>
    <cellStyle name="Normal 23 4" xfId="1703"/>
    <cellStyle name="Normal 23 40" xfId="1704"/>
    <cellStyle name="Normal 23 41" xfId="1705"/>
    <cellStyle name="Normal 23 42" xfId="1706"/>
    <cellStyle name="Normal 23 43" xfId="1707"/>
    <cellStyle name="Normal 23 44" xfId="1708"/>
    <cellStyle name="Normal 23 45" xfId="1709"/>
    <cellStyle name="Normal 23 46" xfId="1710"/>
    <cellStyle name="Normal 23 47" xfId="1711"/>
    <cellStyle name="Normal 23 48" xfId="1712"/>
    <cellStyle name="Normal 23 49" xfId="1713"/>
    <cellStyle name="Normal 23 5" xfId="1714"/>
    <cellStyle name="Normal 23 50" xfId="1715"/>
    <cellStyle name="Normal 23 51" xfId="1716"/>
    <cellStyle name="Normal 23 52" xfId="1717"/>
    <cellStyle name="Normal 23 53" xfId="1718"/>
    <cellStyle name="Normal 23 54" xfId="1719"/>
    <cellStyle name="Normal 23 55" xfId="1720"/>
    <cellStyle name="Normal 23 56" xfId="1721"/>
    <cellStyle name="Normal 23 57" xfId="1722"/>
    <cellStyle name="Normal 23 58" xfId="1723"/>
    <cellStyle name="Normal 23 59" xfId="1724"/>
    <cellStyle name="Normal 23 6" xfId="1725"/>
    <cellStyle name="Normal 23 60" xfId="1726"/>
    <cellStyle name="Normal 23 61" xfId="1727"/>
    <cellStyle name="Normal 23 62" xfId="1728"/>
    <cellStyle name="Normal 23 63" xfId="1729"/>
    <cellStyle name="Normal 23 64" xfId="1730"/>
    <cellStyle name="Normal 23 65" xfId="1731"/>
    <cellStyle name="Normal 23 66" xfId="1732"/>
    <cellStyle name="Normal 23 67" xfId="1733"/>
    <cellStyle name="Normal 23 68" xfId="1734"/>
    <cellStyle name="Normal 23 69" xfId="1735"/>
    <cellStyle name="Normal 23 7" xfId="1736"/>
    <cellStyle name="Normal 23 70" xfId="1737"/>
    <cellStyle name="Normal 23 71" xfId="1738"/>
    <cellStyle name="Normal 23 72" xfId="1739"/>
    <cellStyle name="Normal 23 73" xfId="1740"/>
    <cellStyle name="Normal 23 74" xfId="1741"/>
    <cellStyle name="Normal 23 75" xfId="1742"/>
    <cellStyle name="Normal 23 76" xfId="1743"/>
    <cellStyle name="Normal 23 77" xfId="1744"/>
    <cellStyle name="Normal 23 78" xfId="1745"/>
    <cellStyle name="Normal 23 79" xfId="1746"/>
    <cellStyle name="Normal 23 8" xfId="1747"/>
    <cellStyle name="Normal 23 80" xfId="1748"/>
    <cellStyle name="Normal 23 81" xfId="1749"/>
    <cellStyle name="Normal 23 82" xfId="1750"/>
    <cellStyle name="Normal 23 83" xfId="1751"/>
    <cellStyle name="Normal 23 84" xfId="1752"/>
    <cellStyle name="Normal 23 85" xfId="1753"/>
    <cellStyle name="Normal 23 86" xfId="1754"/>
    <cellStyle name="Normal 23 87" xfId="1755"/>
    <cellStyle name="Normal 23 88" xfId="1756"/>
    <cellStyle name="Normal 23 89" xfId="1757"/>
    <cellStyle name="Normal 23 9" xfId="1758"/>
    <cellStyle name="Normal 23 90" xfId="1759"/>
    <cellStyle name="Normal 23 91" xfId="1760"/>
    <cellStyle name="Normal 23 92" xfId="1761"/>
    <cellStyle name="Normal 23 93" xfId="1762"/>
    <cellStyle name="Normal 23 94" xfId="1763"/>
    <cellStyle name="Normal 23 95" xfId="1764"/>
    <cellStyle name="Normal 23 96" xfId="1765"/>
    <cellStyle name="Normal 23 97" xfId="1766"/>
    <cellStyle name="Normal 23 98" xfId="1767"/>
    <cellStyle name="Normal 23 99" xfId="1768"/>
    <cellStyle name="Normal 24 10" xfId="1769"/>
    <cellStyle name="Normal 24 100" xfId="1770"/>
    <cellStyle name="Normal 24 101" xfId="1771"/>
    <cellStyle name="Normal 24 102" xfId="1772"/>
    <cellStyle name="Normal 24 103" xfId="1773"/>
    <cellStyle name="Normal 24 104" xfId="1774"/>
    <cellStyle name="Normal 24 105" xfId="1775"/>
    <cellStyle name="Normal 24 106" xfId="1776"/>
    <cellStyle name="Normal 24 107" xfId="1777"/>
    <cellStyle name="Normal 24 108" xfId="1778"/>
    <cellStyle name="Normal 24 11" xfId="1779"/>
    <cellStyle name="Normal 24 12" xfId="1780"/>
    <cellStyle name="Normal 24 13" xfId="1781"/>
    <cellStyle name="Normal 24 14" xfId="1782"/>
    <cellStyle name="Normal 24 15" xfId="1783"/>
    <cellStyle name="Normal 24 16" xfId="1784"/>
    <cellStyle name="Normal 24 17" xfId="1785"/>
    <cellStyle name="Normal 24 18" xfId="1786"/>
    <cellStyle name="Normal 24 19" xfId="1787"/>
    <cellStyle name="Normal 24 2" xfId="1788"/>
    <cellStyle name="Normal 24 20" xfId="1789"/>
    <cellStyle name="Normal 24 21" xfId="1790"/>
    <cellStyle name="Normal 24 22" xfId="1791"/>
    <cellStyle name="Normal 24 23" xfId="1792"/>
    <cellStyle name="Normal 24 24" xfId="1793"/>
    <cellStyle name="Normal 24 25" xfId="1794"/>
    <cellStyle name="Normal 24 26" xfId="1795"/>
    <cellStyle name="Normal 24 27" xfId="1796"/>
    <cellStyle name="Normal 24 28" xfId="1797"/>
    <cellStyle name="Normal 24 29" xfId="1798"/>
    <cellStyle name="Normal 24 3" xfId="1799"/>
    <cellStyle name="Normal 24 30" xfId="1800"/>
    <cellStyle name="Normal 24 31" xfId="1801"/>
    <cellStyle name="Normal 24 32" xfId="1802"/>
    <cellStyle name="Normal 24 33" xfId="1803"/>
    <cellStyle name="Normal 24 34" xfId="1804"/>
    <cellStyle name="Normal 24 35" xfId="1805"/>
    <cellStyle name="Normal 24 36" xfId="1806"/>
    <cellStyle name="Normal 24 37" xfId="1807"/>
    <cellStyle name="Normal 24 38" xfId="1808"/>
    <cellStyle name="Normal 24 39" xfId="1809"/>
    <cellStyle name="Normal 24 4" xfId="1810"/>
    <cellStyle name="Normal 24 40" xfId="1811"/>
    <cellStyle name="Normal 24 41" xfId="1812"/>
    <cellStyle name="Normal 24 42" xfId="1813"/>
    <cellStyle name="Normal 24 43" xfId="1814"/>
    <cellStyle name="Normal 24 44" xfId="1815"/>
    <cellStyle name="Normal 24 45" xfId="1816"/>
    <cellStyle name="Normal 24 46" xfId="1817"/>
    <cellStyle name="Normal 24 47" xfId="1818"/>
    <cellStyle name="Normal 24 48" xfId="1819"/>
    <cellStyle name="Normal 24 49" xfId="1820"/>
    <cellStyle name="Normal 24 5" xfId="1821"/>
    <cellStyle name="Normal 24 50" xfId="1822"/>
    <cellStyle name="Normal 24 51" xfId="1823"/>
    <cellStyle name="Normal 24 52" xfId="1824"/>
    <cellStyle name="Normal 24 53" xfId="1825"/>
    <cellStyle name="Normal 24 54" xfId="1826"/>
    <cellStyle name="Normal 24 55" xfId="1827"/>
    <cellStyle name="Normal 24 56" xfId="1828"/>
    <cellStyle name="Normal 24 57" xfId="1829"/>
    <cellStyle name="Normal 24 58" xfId="1830"/>
    <cellStyle name="Normal 24 59" xfId="1831"/>
    <cellStyle name="Normal 24 6" xfId="1832"/>
    <cellStyle name="Normal 24 60" xfId="1833"/>
    <cellStyle name="Normal 24 61" xfId="1834"/>
    <cellStyle name="Normal 24 62" xfId="1835"/>
    <cellStyle name="Normal 24 63" xfId="1836"/>
    <cellStyle name="Normal 24 64" xfId="1837"/>
    <cellStyle name="Normal 24 65" xfId="1838"/>
    <cellStyle name="Normal 24 66" xfId="1839"/>
    <cellStyle name="Normal 24 67" xfId="1840"/>
    <cellStyle name="Normal 24 68" xfId="1841"/>
    <cellStyle name="Normal 24 69" xfId="1842"/>
    <cellStyle name="Normal 24 7" xfId="1843"/>
    <cellStyle name="Normal 24 70" xfId="1844"/>
    <cellStyle name="Normal 24 71" xfId="1845"/>
    <cellStyle name="Normal 24 72" xfId="1846"/>
    <cellStyle name="Normal 24 73" xfId="1847"/>
    <cellStyle name="Normal 24 74" xfId="1848"/>
    <cellStyle name="Normal 24 75" xfId="1849"/>
    <cellStyle name="Normal 24 76" xfId="1850"/>
    <cellStyle name="Normal 24 77" xfId="1851"/>
    <cellStyle name="Normal 24 78" xfId="1852"/>
    <cellStyle name="Normal 24 79" xfId="1853"/>
    <cellStyle name="Normal 24 8" xfId="1854"/>
    <cellStyle name="Normal 24 80" xfId="1855"/>
    <cellStyle name="Normal 24 81" xfId="1856"/>
    <cellStyle name="Normal 24 82" xfId="1857"/>
    <cellStyle name="Normal 24 83" xfId="1858"/>
    <cellStyle name="Normal 24 84" xfId="1859"/>
    <cellStyle name="Normal 24 85" xfId="1860"/>
    <cellStyle name="Normal 24 86" xfId="1861"/>
    <cellStyle name="Normal 24 87" xfId="1862"/>
    <cellStyle name="Normal 24 88" xfId="1863"/>
    <cellStyle name="Normal 24 89" xfId="1864"/>
    <cellStyle name="Normal 24 9" xfId="1865"/>
    <cellStyle name="Normal 24 90" xfId="1866"/>
    <cellStyle name="Normal 24 91" xfId="1867"/>
    <cellStyle name="Normal 24 92" xfId="1868"/>
    <cellStyle name="Normal 24 93" xfId="1869"/>
    <cellStyle name="Normal 24 94" xfId="1870"/>
    <cellStyle name="Normal 24 95" xfId="1871"/>
    <cellStyle name="Normal 24 96" xfId="1872"/>
    <cellStyle name="Normal 24 97" xfId="1873"/>
    <cellStyle name="Normal 24 98" xfId="1874"/>
    <cellStyle name="Normal 24 99" xfId="1875"/>
    <cellStyle name="Normal 25 2" xfId="1876"/>
    <cellStyle name="Normal 25 2 2" xfId="1877"/>
    <cellStyle name="Normal 25 3" xfId="1878"/>
    <cellStyle name="Normal 26 2" xfId="1879"/>
    <cellStyle name="Normal 26 2 2" xfId="1880"/>
    <cellStyle name="Normal 26 3" xfId="1881"/>
    <cellStyle name="Normal 3 10" xfId="1882"/>
    <cellStyle name="Normal 3 11" xfId="1883"/>
    <cellStyle name="Normal 3 12" xfId="1884"/>
    <cellStyle name="Normal 3 13" xfId="1885"/>
    <cellStyle name="Normal 3 14" xfId="1886"/>
    <cellStyle name="Normal 3 15" xfId="1887"/>
    <cellStyle name="Normal 3 16" xfId="1888"/>
    <cellStyle name="Normal 3 17" xfId="1889"/>
    <cellStyle name="Normal 3 18" xfId="1890"/>
    <cellStyle name="Normal 3 19" xfId="1891"/>
    <cellStyle name="Normal 3 2" xfId="1892"/>
    <cellStyle name="Normal 3 20" xfId="1893"/>
    <cellStyle name="Normal 3 21" xfId="1894"/>
    <cellStyle name="Normal 3 22" xfId="1895"/>
    <cellStyle name="Normal 3 3" xfId="1896"/>
    <cellStyle name="Normal 3 4" xfId="1897"/>
    <cellStyle name="Normal 3 5" xfId="1898"/>
    <cellStyle name="Normal 3 6" xfId="1899"/>
    <cellStyle name="Normal 3 7" xfId="1900"/>
    <cellStyle name="Normal 3 8" xfId="1901"/>
    <cellStyle name="Normal 3 9" xfId="1902"/>
    <cellStyle name="Normal 4 10" xfId="1903"/>
    <cellStyle name="Normal 4 100" xfId="1904"/>
    <cellStyle name="Normal 4 101" xfId="1905"/>
    <cellStyle name="Normal 4 102" xfId="1906"/>
    <cellStyle name="Normal 4 103" xfId="1907"/>
    <cellStyle name="Normal 4 104" xfId="1908"/>
    <cellStyle name="Normal 4 105" xfId="1909"/>
    <cellStyle name="Normal 4 106" xfId="1910"/>
    <cellStyle name="Normal 4 107" xfId="1911"/>
    <cellStyle name="Normal 4 108" xfId="1912"/>
    <cellStyle name="Normal 4 109" xfId="1913"/>
    <cellStyle name="Normal 4 11" xfId="1914"/>
    <cellStyle name="Normal 4 110" xfId="1915"/>
    <cellStyle name="Normal 4 111" xfId="1916"/>
    <cellStyle name="Normal 4 112" xfId="1917"/>
    <cellStyle name="Normal 4 113" xfId="1918"/>
    <cellStyle name="Normal 4 114" xfId="1919"/>
    <cellStyle name="Normal 4 115" xfId="1920"/>
    <cellStyle name="Normal 4 116" xfId="1921"/>
    <cellStyle name="Normal 4 117" xfId="1922"/>
    <cellStyle name="Normal 4 118" xfId="1923"/>
    <cellStyle name="Normal 4 119" xfId="1924"/>
    <cellStyle name="Normal 4 12" xfId="1925"/>
    <cellStyle name="Normal 4 120" xfId="1926"/>
    <cellStyle name="Normal 4 121" xfId="1927"/>
    <cellStyle name="Normal 4 122" xfId="1928"/>
    <cellStyle name="Normal 4 123" xfId="1929"/>
    <cellStyle name="Normal 4 124" xfId="1930"/>
    <cellStyle name="Normal 4 125" xfId="1931"/>
    <cellStyle name="Normal 4 126" xfId="1932"/>
    <cellStyle name="Normal 4 127" xfId="1933"/>
    <cellStyle name="Normal 4 128" xfId="1934"/>
    <cellStyle name="Normal 4 129" xfId="1935"/>
    <cellStyle name="Normal 4 13" xfId="1936"/>
    <cellStyle name="Normal 4 130" xfId="1937"/>
    <cellStyle name="Normal 4 131" xfId="1938"/>
    <cellStyle name="Normal 4 132" xfId="1939"/>
    <cellStyle name="Normal 4 133" xfId="1940"/>
    <cellStyle name="Normal 4 134" xfId="1941"/>
    <cellStyle name="Normal 4 135" xfId="1942"/>
    <cellStyle name="Normal 4 136" xfId="1943"/>
    <cellStyle name="Normal 4 137" xfId="1944"/>
    <cellStyle name="Normal 4 138" xfId="1945"/>
    <cellStyle name="Normal 4 139" xfId="1946"/>
    <cellStyle name="Normal 4 14" xfId="1947"/>
    <cellStyle name="Normal 4 140" xfId="1948"/>
    <cellStyle name="Normal 4 141" xfId="1949"/>
    <cellStyle name="Normal 4 142" xfId="1950"/>
    <cellStyle name="Normal 4 143" xfId="1951"/>
    <cellStyle name="Normal 4 144" xfId="1952"/>
    <cellStyle name="Normal 4 145" xfId="1953"/>
    <cellStyle name="Normal 4 146" xfId="1954"/>
    <cellStyle name="Normal 4 147" xfId="1955"/>
    <cellStyle name="Normal 4 148" xfId="1956"/>
    <cellStyle name="Normal 4 149" xfId="1957"/>
    <cellStyle name="Normal 4 15" xfId="1958"/>
    <cellStyle name="Normal 4 150" xfId="1959"/>
    <cellStyle name="Normal 4 151" xfId="1960"/>
    <cellStyle name="Normal 4 152" xfId="1961"/>
    <cellStyle name="Normal 4 153" xfId="1962"/>
    <cellStyle name="Normal 4 154" xfId="1963"/>
    <cellStyle name="Normal 4 155" xfId="1964"/>
    <cellStyle name="Normal 4 156" xfId="1965"/>
    <cellStyle name="Normal 4 157" xfId="1966"/>
    <cellStyle name="Normal 4 158" xfId="1967"/>
    <cellStyle name="Normal 4 159" xfId="1968"/>
    <cellStyle name="Normal 4 16" xfId="1969"/>
    <cellStyle name="Normal 4 160" xfId="1970"/>
    <cellStyle name="Normal 4 161" xfId="1971"/>
    <cellStyle name="Normal 4 162" xfId="1972"/>
    <cellStyle name="Normal 4 163" xfId="1973"/>
    <cellStyle name="Normal 4 164" xfId="1974"/>
    <cellStyle name="Normal 4 165" xfId="1975"/>
    <cellStyle name="Normal 4 166" xfId="1976"/>
    <cellStyle name="Normal 4 167" xfId="1977"/>
    <cellStyle name="Normal 4 168" xfId="1978"/>
    <cellStyle name="Normal 4 169" xfId="1979"/>
    <cellStyle name="Normal 4 17" xfId="1980"/>
    <cellStyle name="Normal 4 170" xfId="1981"/>
    <cellStyle name="Normal 4 171" xfId="1982"/>
    <cellStyle name="Normal 4 172" xfId="1983"/>
    <cellStyle name="Normal 4 173" xfId="1984"/>
    <cellStyle name="Normal 4 174" xfId="1985"/>
    <cellStyle name="Normal 4 175" xfId="1986"/>
    <cellStyle name="Normal 4 176" xfId="1987"/>
    <cellStyle name="Normal 4 177" xfId="1988"/>
    <cellStyle name="Normal 4 178" xfId="1989"/>
    <cellStyle name="Normal 4 179" xfId="1990"/>
    <cellStyle name="Normal 4 18" xfId="1991"/>
    <cellStyle name="Normal 4 180" xfId="1992"/>
    <cellStyle name="Normal 4 181" xfId="1993"/>
    <cellStyle name="Normal 4 182" xfId="1994"/>
    <cellStyle name="Normal 4 183" xfId="1995"/>
    <cellStyle name="Normal 4 184" xfId="1996"/>
    <cellStyle name="Normal 4 185" xfId="1997"/>
    <cellStyle name="Normal 4 186" xfId="1998"/>
    <cellStyle name="Normal 4 187" xfId="1999"/>
    <cellStyle name="Normal 4 188" xfId="2000"/>
    <cellStyle name="Normal 4 189" xfId="2001"/>
    <cellStyle name="Normal 4 19" xfId="2002"/>
    <cellStyle name="Normal 4 190" xfId="2003"/>
    <cellStyle name="Normal 4 191" xfId="2004"/>
    <cellStyle name="Normal 4 192" xfId="2005"/>
    <cellStyle name="Normal 4 193" xfId="2006"/>
    <cellStyle name="Normal 4 194" xfId="2007"/>
    <cellStyle name="Normal 4 195" xfId="2008"/>
    <cellStyle name="Normal 4 196" xfId="2009"/>
    <cellStyle name="Normal 4 197" xfId="2010"/>
    <cellStyle name="Normal 4 198" xfId="2011"/>
    <cellStyle name="Normal 4 199" xfId="2012"/>
    <cellStyle name="Normal 4 2" xfId="2013"/>
    <cellStyle name="Normal 4 20" xfId="2014"/>
    <cellStyle name="Normal 4 200" xfId="2015"/>
    <cellStyle name="Normal 4 201" xfId="2016"/>
    <cellStyle name="Normal 4 202" xfId="2017"/>
    <cellStyle name="Normal 4 203" xfId="2018"/>
    <cellStyle name="Normal 4 204" xfId="2019"/>
    <cellStyle name="Normal 4 205" xfId="2020"/>
    <cellStyle name="Normal 4 206" xfId="2021"/>
    <cellStyle name="Normal 4 207" xfId="2022"/>
    <cellStyle name="Normal 4 208" xfId="2023"/>
    <cellStyle name="Normal 4 209" xfId="2024"/>
    <cellStyle name="Normal 4 21" xfId="2025"/>
    <cellStyle name="Normal 4 210" xfId="2026"/>
    <cellStyle name="Normal 4 211" xfId="2027"/>
    <cellStyle name="Normal 4 212" xfId="2028"/>
    <cellStyle name="Normal 4 213" xfId="2029"/>
    <cellStyle name="Normal 4 214" xfId="2030"/>
    <cellStyle name="Normal 4 215" xfId="2031"/>
    <cellStyle name="Normal 4 216" xfId="2032"/>
    <cellStyle name="Normal 4 217" xfId="2033"/>
    <cellStyle name="Normal 4 218" xfId="2034"/>
    <cellStyle name="Normal 4 219" xfId="2035"/>
    <cellStyle name="Normal 4 22" xfId="2036"/>
    <cellStyle name="Normal 4 220" xfId="2037"/>
    <cellStyle name="Normal 4 221" xfId="2038"/>
    <cellStyle name="Normal 4 222" xfId="2039"/>
    <cellStyle name="Normal 4 223" xfId="2040"/>
    <cellStyle name="Normal 4 224" xfId="2041"/>
    <cellStyle name="Normal 4 225" xfId="2042"/>
    <cellStyle name="Normal 4 226" xfId="2043"/>
    <cellStyle name="Normal 4 227" xfId="2044"/>
    <cellStyle name="Normal 4 228" xfId="2045"/>
    <cellStyle name="Normal 4 229" xfId="2046"/>
    <cellStyle name="Normal 4 23" xfId="2047"/>
    <cellStyle name="Normal 4 230" xfId="2048"/>
    <cellStyle name="Normal 4 231" xfId="2049"/>
    <cellStyle name="Normal 4 232" xfId="2050"/>
    <cellStyle name="Normal 4 233" xfId="2051"/>
    <cellStyle name="Normal 4 234" xfId="2052"/>
    <cellStyle name="Normal 4 235" xfId="2053"/>
    <cellStyle name="Normal 4 236" xfId="2054"/>
    <cellStyle name="Normal 4 237" xfId="2055"/>
    <cellStyle name="Normal 4 238" xfId="2056"/>
    <cellStyle name="Normal 4 239" xfId="2057"/>
    <cellStyle name="Normal 4 24" xfId="2058"/>
    <cellStyle name="Normal 4 240" xfId="2059"/>
    <cellStyle name="Normal 4 241" xfId="2060"/>
    <cellStyle name="Normal 4 242" xfId="2061"/>
    <cellStyle name="Normal 4 243" xfId="2062"/>
    <cellStyle name="Normal 4 244" xfId="2063"/>
    <cellStyle name="Normal 4 245" xfId="2064"/>
    <cellStyle name="Normal 4 246" xfId="2065"/>
    <cellStyle name="Normal 4 247" xfId="2066"/>
    <cellStyle name="Normal 4 248" xfId="2067"/>
    <cellStyle name="Normal 4 249" xfId="2068"/>
    <cellStyle name="Normal 4 25" xfId="2069"/>
    <cellStyle name="Normal 4 250" xfId="2070"/>
    <cellStyle name="Normal 4 251" xfId="2071"/>
    <cellStyle name="Normal 4 252" xfId="2072"/>
    <cellStyle name="Normal 4 253" xfId="2073"/>
    <cellStyle name="Normal 4 254" xfId="2074"/>
    <cellStyle name="Normal 4 255" xfId="2075"/>
    <cellStyle name="Normal 4 26" xfId="2076"/>
    <cellStyle name="Normal 4 27" xfId="2077"/>
    <cellStyle name="Normal 4 28" xfId="2078"/>
    <cellStyle name="Normal 4 29" xfId="2079"/>
    <cellStyle name="Normal 4 3" xfId="2080"/>
    <cellStyle name="Normal 4 30" xfId="2081"/>
    <cellStyle name="Normal 4 31" xfId="2082"/>
    <cellStyle name="Normal 4 32" xfId="2083"/>
    <cellStyle name="Normal 4 33" xfId="2084"/>
    <cellStyle name="Normal 4 34" xfId="2085"/>
    <cellStyle name="Normal 4 35" xfId="2086"/>
    <cellStyle name="Normal 4 36" xfId="2087"/>
    <cellStyle name="Normal 4 37" xfId="2088"/>
    <cellStyle name="Normal 4 38" xfId="2089"/>
    <cellStyle name="Normal 4 39" xfId="2090"/>
    <cellStyle name="Normal 4 4" xfId="2091"/>
    <cellStyle name="Normal 4 40" xfId="2092"/>
    <cellStyle name="Normal 4 41" xfId="2093"/>
    <cellStyle name="Normal 4 42" xfId="2094"/>
    <cellStyle name="Normal 4 43" xfId="2095"/>
    <cellStyle name="Normal 4 44" xfId="2096"/>
    <cellStyle name="Normal 4 45" xfId="2097"/>
    <cellStyle name="Normal 4 46" xfId="2098"/>
    <cellStyle name="Normal 4 47" xfId="2099"/>
    <cellStyle name="Normal 4 48" xfId="2100"/>
    <cellStyle name="Normal 4 49" xfId="2101"/>
    <cellStyle name="Normal 4 5" xfId="2102"/>
    <cellStyle name="Normal 4 50" xfId="2103"/>
    <cellStyle name="Normal 4 51" xfId="2104"/>
    <cellStyle name="Normal 4 52" xfId="2105"/>
    <cellStyle name="Normal 4 53" xfId="2106"/>
    <cellStyle name="Normal 4 54" xfId="2107"/>
    <cellStyle name="Normal 4 55" xfId="2108"/>
    <cellStyle name="Normal 4 56" xfId="2109"/>
    <cellStyle name="Normal 4 57" xfId="2110"/>
    <cellStyle name="Normal 4 58" xfId="2111"/>
    <cellStyle name="Normal 4 59" xfId="2112"/>
    <cellStyle name="Normal 4 6" xfId="2113"/>
    <cellStyle name="Normal 4 60" xfId="2114"/>
    <cellStyle name="Normal 4 61" xfId="2115"/>
    <cellStyle name="Normal 4 62" xfId="2116"/>
    <cellStyle name="Normal 4 63" xfId="2117"/>
    <cellStyle name="Normal 4 64" xfId="2118"/>
    <cellStyle name="Normal 4 65" xfId="2119"/>
    <cellStyle name="Normal 4 66" xfId="2120"/>
    <cellStyle name="Normal 4 67" xfId="2121"/>
    <cellStyle name="Normal 4 68" xfId="2122"/>
    <cellStyle name="Normal 4 69" xfId="2123"/>
    <cellStyle name="Normal 4 7" xfId="2124"/>
    <cellStyle name="Normal 4 70" xfId="2125"/>
    <cellStyle name="Normal 4 71" xfId="2126"/>
    <cellStyle name="Normal 4 72" xfId="2127"/>
    <cellStyle name="Normal 4 73" xfId="2128"/>
    <cellStyle name="Normal 4 74" xfId="2129"/>
    <cellStyle name="Normal 4 75" xfId="2130"/>
    <cellStyle name="Normal 4 76" xfId="2131"/>
    <cellStyle name="Normal 4 77" xfId="2132"/>
    <cellStyle name="Normal 4 78" xfId="2133"/>
    <cellStyle name="Normal 4 79" xfId="2134"/>
    <cellStyle name="Normal 4 8" xfId="2135"/>
    <cellStyle name="Normal 4 80" xfId="2136"/>
    <cellStyle name="Normal 4 81" xfId="2137"/>
    <cellStyle name="Normal 4 82" xfId="2138"/>
    <cellStyle name="Normal 4 83" xfId="2139"/>
    <cellStyle name="Normal 4 84" xfId="2140"/>
    <cellStyle name="Normal 4 85" xfId="2141"/>
    <cellStyle name="Normal 4 86" xfId="2142"/>
    <cellStyle name="Normal 4 87" xfId="2143"/>
    <cellStyle name="Normal 4 88" xfId="2144"/>
    <cellStyle name="Normal 4 89" xfId="2145"/>
    <cellStyle name="Normal 4 9" xfId="2146"/>
    <cellStyle name="Normal 4 90" xfId="2147"/>
    <cellStyle name="Normal 4 91" xfId="2148"/>
    <cellStyle name="Normal 4 92" xfId="2149"/>
    <cellStyle name="Normal 4 93" xfId="2150"/>
    <cellStyle name="Normal 4 94" xfId="2151"/>
    <cellStyle name="Normal 4 95" xfId="2152"/>
    <cellStyle name="Normal 4 96" xfId="2153"/>
    <cellStyle name="Normal 4 97" xfId="2154"/>
    <cellStyle name="Normal 4 98" xfId="2155"/>
    <cellStyle name="Normal 4 99" xfId="2156"/>
    <cellStyle name="Normal 41" xfId="2157"/>
    <cellStyle name="Normal 5 10" xfId="2158"/>
    <cellStyle name="Normal 5 11" xfId="2159"/>
    <cellStyle name="Normal 5 12" xfId="2160"/>
    <cellStyle name="Normal 5 13" xfId="2161"/>
    <cellStyle name="Normal 5 14" xfId="2162"/>
    <cellStyle name="Normal 5 15" xfId="2163"/>
    <cellStyle name="Normal 5 16" xfId="2164"/>
    <cellStyle name="Normal 5 17" xfId="2165"/>
    <cellStyle name="Normal 5 18" xfId="2166"/>
    <cellStyle name="Normal 5 19" xfId="2167"/>
    <cellStyle name="Normal 5 2" xfId="2168"/>
    <cellStyle name="Normal 5 20" xfId="2169"/>
    <cellStyle name="Normal 5 21" xfId="2170"/>
    <cellStyle name="Normal 5 22" xfId="2171"/>
    <cellStyle name="Normal 5 3" xfId="2172"/>
    <cellStyle name="Normal 5 4" xfId="2173"/>
    <cellStyle name="Normal 5 5" xfId="2174"/>
    <cellStyle name="Normal 5 6" xfId="2175"/>
    <cellStyle name="Normal 5 7" xfId="2176"/>
    <cellStyle name="Normal 5 8" xfId="2177"/>
    <cellStyle name="Normal 5 9" xfId="2178"/>
    <cellStyle name="Normal 6" xfId="2179"/>
    <cellStyle name="Normal 6 10" xfId="2180"/>
    <cellStyle name="Normal 6 100" xfId="2181"/>
    <cellStyle name="Normal 6 101" xfId="2182"/>
    <cellStyle name="Normal 6 102" xfId="2183"/>
    <cellStyle name="Normal 6 103" xfId="2184"/>
    <cellStyle name="Normal 6 104" xfId="2185"/>
    <cellStyle name="Normal 6 105" xfId="2186"/>
    <cellStyle name="Normal 6 106" xfId="2187"/>
    <cellStyle name="Normal 6 107" xfId="2188"/>
    <cellStyle name="Normal 6 108" xfId="2189"/>
    <cellStyle name="Normal 6 109" xfId="2190"/>
    <cellStyle name="Normal 6 11" xfId="2191"/>
    <cellStyle name="Normal 6 110" xfId="2192"/>
    <cellStyle name="Normal 6 111" xfId="2193"/>
    <cellStyle name="Normal 6 112" xfId="2194"/>
    <cellStyle name="Normal 6 113" xfId="2195"/>
    <cellStyle name="Normal 6 114" xfId="2196"/>
    <cellStyle name="Normal 6 115" xfId="2197"/>
    <cellStyle name="Normal 6 116" xfId="2198"/>
    <cellStyle name="Normal 6 117" xfId="2199"/>
    <cellStyle name="Normal 6 118" xfId="2200"/>
    <cellStyle name="Normal 6 119" xfId="2201"/>
    <cellStyle name="Normal 6 12" xfId="2202"/>
    <cellStyle name="Normal 6 120" xfId="2203"/>
    <cellStyle name="Normal 6 121" xfId="2204"/>
    <cellStyle name="Normal 6 122" xfId="2205"/>
    <cellStyle name="Normal 6 123" xfId="2206"/>
    <cellStyle name="Normal 6 124" xfId="2207"/>
    <cellStyle name="Normal 6 125" xfId="2208"/>
    <cellStyle name="Normal 6 126" xfId="2209"/>
    <cellStyle name="Normal 6 127" xfId="2210"/>
    <cellStyle name="Normal 6 128" xfId="2211"/>
    <cellStyle name="Normal 6 129" xfId="2212"/>
    <cellStyle name="Normal 6 13" xfId="2213"/>
    <cellStyle name="Normal 6 130" xfId="2214"/>
    <cellStyle name="Normal 6 131" xfId="2215"/>
    <cellStyle name="Normal 6 132" xfId="2216"/>
    <cellStyle name="Normal 6 133" xfId="2217"/>
    <cellStyle name="Normal 6 134" xfId="2218"/>
    <cellStyle name="Normal 6 135" xfId="2219"/>
    <cellStyle name="Normal 6 136" xfId="2220"/>
    <cellStyle name="Normal 6 137" xfId="2221"/>
    <cellStyle name="Normal 6 138" xfId="2222"/>
    <cellStyle name="Normal 6 139" xfId="2223"/>
    <cellStyle name="Normal 6 14" xfId="2224"/>
    <cellStyle name="Normal 6 140" xfId="2225"/>
    <cellStyle name="Normal 6 141" xfId="2226"/>
    <cellStyle name="Normal 6 142" xfId="2227"/>
    <cellStyle name="Normal 6 143" xfId="2228"/>
    <cellStyle name="Normal 6 144" xfId="2229"/>
    <cellStyle name="Normal 6 145" xfId="2230"/>
    <cellStyle name="Normal 6 146" xfId="2231"/>
    <cellStyle name="Normal 6 147" xfId="2232"/>
    <cellStyle name="Normal 6 148" xfId="2233"/>
    <cellStyle name="Normal 6 149" xfId="2234"/>
    <cellStyle name="Normal 6 15" xfId="2235"/>
    <cellStyle name="Normal 6 150" xfId="2236"/>
    <cellStyle name="Normal 6 151" xfId="2237"/>
    <cellStyle name="Normal 6 152" xfId="2238"/>
    <cellStyle name="Normal 6 153" xfId="2239"/>
    <cellStyle name="Normal 6 154" xfId="2240"/>
    <cellStyle name="Normal 6 155" xfId="2241"/>
    <cellStyle name="Normal 6 156" xfId="2242"/>
    <cellStyle name="Normal 6 157" xfId="2243"/>
    <cellStyle name="Normal 6 158" xfId="2244"/>
    <cellStyle name="Normal 6 159" xfId="2245"/>
    <cellStyle name="Normal 6 16" xfId="2246"/>
    <cellStyle name="Normal 6 160" xfId="2247"/>
    <cellStyle name="Normal 6 161" xfId="2248"/>
    <cellStyle name="Normal 6 162" xfId="2249"/>
    <cellStyle name="Normal 6 163" xfId="2250"/>
    <cellStyle name="Normal 6 164" xfId="2251"/>
    <cellStyle name="Normal 6 165" xfId="2252"/>
    <cellStyle name="Normal 6 166" xfId="2253"/>
    <cellStyle name="Normal 6 167" xfId="2254"/>
    <cellStyle name="Normal 6 168" xfId="2255"/>
    <cellStyle name="Normal 6 169" xfId="2256"/>
    <cellStyle name="Normal 6 17" xfId="2257"/>
    <cellStyle name="Normal 6 170" xfId="2258"/>
    <cellStyle name="Normal 6 171" xfId="2259"/>
    <cellStyle name="Normal 6 172" xfId="2260"/>
    <cellStyle name="Normal 6 173" xfId="2261"/>
    <cellStyle name="Normal 6 174" xfId="2262"/>
    <cellStyle name="Normal 6 175" xfId="2263"/>
    <cellStyle name="Normal 6 176" xfId="2264"/>
    <cellStyle name="Normal 6 177" xfId="2265"/>
    <cellStyle name="Normal 6 178" xfId="2266"/>
    <cellStyle name="Normal 6 179" xfId="2267"/>
    <cellStyle name="Normal 6 18" xfId="2268"/>
    <cellStyle name="Normal 6 180" xfId="2269"/>
    <cellStyle name="Normal 6 181" xfId="2270"/>
    <cellStyle name="Normal 6 182" xfId="2271"/>
    <cellStyle name="Normal 6 183" xfId="2272"/>
    <cellStyle name="Normal 6 184" xfId="2273"/>
    <cellStyle name="Normal 6 185" xfId="2274"/>
    <cellStyle name="Normal 6 186" xfId="2275"/>
    <cellStyle name="Normal 6 187" xfId="2276"/>
    <cellStyle name="Normal 6 188" xfId="2277"/>
    <cellStyle name="Normal 6 189" xfId="2278"/>
    <cellStyle name="Normal 6 19" xfId="2279"/>
    <cellStyle name="Normal 6 190" xfId="2280"/>
    <cellStyle name="Normal 6 191" xfId="2281"/>
    <cellStyle name="Normal 6 192" xfId="2282"/>
    <cellStyle name="Normal 6 193" xfId="2283"/>
    <cellStyle name="Normal 6 194" xfId="2284"/>
    <cellStyle name="Normal 6 195" xfId="2285"/>
    <cellStyle name="Normal 6 196" xfId="2286"/>
    <cellStyle name="Normal 6 197" xfId="2287"/>
    <cellStyle name="Normal 6 198" xfId="2288"/>
    <cellStyle name="Normal 6 199" xfId="2289"/>
    <cellStyle name="Normal 6 2" xfId="2290"/>
    <cellStyle name="Normal 6 2 10" xfId="2291"/>
    <cellStyle name="Normal 6 2 11" xfId="2292"/>
    <cellStyle name="Normal 6 2 12" xfId="2293"/>
    <cellStyle name="Normal 6 2 13" xfId="2294"/>
    <cellStyle name="Normal 6 2 14" xfId="2295"/>
    <cellStyle name="Normal 6 2 15" xfId="2296"/>
    <cellStyle name="Normal 6 2 16" xfId="2297"/>
    <cellStyle name="Normal 6 2 17" xfId="2298"/>
    <cellStyle name="Normal 6 2 18" xfId="2299"/>
    <cellStyle name="Normal 6 2 19" xfId="2300"/>
    <cellStyle name="Normal 6 2 2" xfId="2301"/>
    <cellStyle name="Normal 6 2 20" xfId="2302"/>
    <cellStyle name="Normal 6 2 21" xfId="2303"/>
    <cellStyle name="Normal 6 2 3" xfId="2304"/>
    <cellStyle name="Normal 6 2 4" xfId="2305"/>
    <cellStyle name="Normal 6 2 5" xfId="2306"/>
    <cellStyle name="Normal 6 2 6" xfId="2307"/>
    <cellStyle name="Normal 6 2 7" xfId="2308"/>
    <cellStyle name="Normal 6 2 8" xfId="2309"/>
    <cellStyle name="Normal 6 2 9" xfId="2310"/>
    <cellStyle name="Normal 6 20" xfId="2311"/>
    <cellStyle name="Normal 6 200" xfId="2312"/>
    <cellStyle name="Normal 6 201" xfId="2313"/>
    <cellStyle name="Normal 6 202" xfId="2314"/>
    <cellStyle name="Normal 6 203" xfId="2315"/>
    <cellStyle name="Normal 6 204" xfId="2316"/>
    <cellStyle name="Normal 6 205" xfId="2317"/>
    <cellStyle name="Normal 6 206" xfId="2318"/>
    <cellStyle name="Normal 6 207" xfId="2319"/>
    <cellStyle name="Normal 6 208" xfId="2320"/>
    <cellStyle name="Normal 6 209" xfId="2321"/>
    <cellStyle name="Normal 6 21" xfId="2322"/>
    <cellStyle name="Normal 6 210" xfId="2323"/>
    <cellStyle name="Normal 6 211" xfId="2324"/>
    <cellStyle name="Normal 6 212" xfId="2325"/>
    <cellStyle name="Normal 6 213" xfId="2326"/>
    <cellStyle name="Normal 6 214" xfId="2327"/>
    <cellStyle name="Normal 6 215" xfId="2328"/>
    <cellStyle name="Normal 6 216" xfId="2329"/>
    <cellStyle name="Normal 6 217" xfId="2330"/>
    <cellStyle name="Normal 6 218" xfId="2331"/>
    <cellStyle name="Normal 6 219" xfId="2332"/>
    <cellStyle name="Normal 6 22" xfId="2333"/>
    <cellStyle name="Normal 6 220" xfId="2334"/>
    <cellStyle name="Normal 6 221" xfId="2335"/>
    <cellStyle name="Normal 6 222" xfId="2336"/>
    <cellStyle name="Normal 6 223" xfId="2337"/>
    <cellStyle name="Normal 6 224" xfId="2338"/>
    <cellStyle name="Normal 6 225" xfId="2339"/>
    <cellStyle name="Normal 6 226" xfId="2340"/>
    <cellStyle name="Normal 6 227" xfId="2341"/>
    <cellStyle name="Normal 6 228" xfId="2342"/>
    <cellStyle name="Normal 6 229" xfId="2343"/>
    <cellStyle name="Normal 6 23" xfId="2344"/>
    <cellStyle name="Normal 6 230" xfId="2345"/>
    <cellStyle name="Normal 6 231" xfId="2346"/>
    <cellStyle name="Normal 6 232" xfId="2347"/>
    <cellStyle name="Normal 6 233" xfId="2348"/>
    <cellStyle name="Normal 6 234" xfId="2349"/>
    <cellStyle name="Normal 6 235" xfId="2350"/>
    <cellStyle name="Normal 6 236" xfId="2351"/>
    <cellStyle name="Normal 6 237" xfId="2352"/>
    <cellStyle name="Normal 6 238" xfId="2353"/>
    <cellStyle name="Normal 6 239" xfId="2354"/>
    <cellStyle name="Normal 6 24" xfId="2355"/>
    <cellStyle name="Normal 6 240" xfId="2356"/>
    <cellStyle name="Normal 6 241" xfId="2357"/>
    <cellStyle name="Normal 6 242" xfId="2358"/>
    <cellStyle name="Normal 6 243" xfId="2359"/>
    <cellStyle name="Normal 6 244" xfId="2360"/>
    <cellStyle name="Normal 6 245" xfId="2361"/>
    <cellStyle name="Normal 6 246" xfId="2362"/>
    <cellStyle name="Normal 6 247" xfId="2363"/>
    <cellStyle name="Normal 6 248" xfId="2364"/>
    <cellStyle name="Normal 6 249" xfId="2365"/>
    <cellStyle name="Normal 6 25" xfId="2366"/>
    <cellStyle name="Normal 6 250" xfId="2367"/>
    <cellStyle name="Normal 6 251" xfId="2368"/>
    <cellStyle name="Normal 6 252" xfId="2369"/>
    <cellStyle name="Normal 6 26" xfId="2370"/>
    <cellStyle name="Normal 6 27" xfId="2371"/>
    <cellStyle name="Normal 6 28" xfId="2372"/>
    <cellStyle name="Normal 6 29" xfId="2373"/>
    <cellStyle name="Normal 6 3" xfId="2374"/>
    <cellStyle name="Normal 6 30" xfId="2375"/>
    <cellStyle name="Normal 6 31" xfId="2376"/>
    <cellStyle name="Normal 6 32" xfId="2377"/>
    <cellStyle name="Normal 6 33" xfId="2378"/>
    <cellStyle name="Normal 6 34" xfId="2379"/>
    <cellStyle name="Normal 6 35" xfId="2380"/>
    <cellStyle name="Normal 6 36" xfId="2381"/>
    <cellStyle name="Normal 6 37" xfId="2382"/>
    <cellStyle name="Normal 6 38" xfId="2383"/>
    <cellStyle name="Normal 6 39" xfId="2384"/>
    <cellStyle name="Normal 6 4" xfId="2385"/>
    <cellStyle name="Normal 6 40" xfId="2386"/>
    <cellStyle name="Normal 6 41" xfId="2387"/>
    <cellStyle name="Normal 6 42" xfId="2388"/>
    <cellStyle name="Normal 6 43" xfId="2389"/>
    <cellStyle name="Normal 6 44" xfId="2390"/>
    <cellStyle name="Normal 6 45" xfId="2391"/>
    <cellStyle name="Normal 6 46" xfId="2392"/>
    <cellStyle name="Normal 6 47" xfId="2393"/>
    <cellStyle name="Normal 6 48" xfId="2394"/>
    <cellStyle name="Normal 6 49" xfId="2395"/>
    <cellStyle name="Normal 6 5" xfId="2396"/>
    <cellStyle name="Normal 6 5 10" xfId="2397"/>
    <cellStyle name="Normal 6 5 11" xfId="2398"/>
    <cellStyle name="Normal 6 5 12" xfId="2399"/>
    <cellStyle name="Normal 6 5 13" xfId="2400"/>
    <cellStyle name="Normal 6 5 14" xfId="2401"/>
    <cellStyle name="Normal 6 5 15" xfId="2402"/>
    <cellStyle name="Normal 6 5 16" xfId="2403"/>
    <cellStyle name="Normal 6 5 17" xfId="2404"/>
    <cellStyle name="Normal 6 5 18" xfId="2405"/>
    <cellStyle name="Normal 6 5 19" xfId="2406"/>
    <cellStyle name="Normal 6 5 2" xfId="2407"/>
    <cellStyle name="Normal 6 5 20" xfId="2408"/>
    <cellStyle name="Normal 6 5 3" xfId="2409"/>
    <cellStyle name="Normal 6 5 4" xfId="2410"/>
    <cellStyle name="Normal 6 5 5" xfId="2411"/>
    <cellStyle name="Normal 6 5 6" xfId="2412"/>
    <cellStyle name="Normal 6 5 7" xfId="2413"/>
    <cellStyle name="Normal 6 5 8" xfId="2414"/>
    <cellStyle name="Normal 6 5 9" xfId="2415"/>
    <cellStyle name="Normal 6 50" xfId="2416"/>
    <cellStyle name="Normal 6 51" xfId="2417"/>
    <cellStyle name="Normal 6 52" xfId="2418"/>
    <cellStyle name="Normal 6 53" xfId="2419"/>
    <cellStyle name="Normal 6 54" xfId="2420"/>
    <cellStyle name="Normal 6 55" xfId="2421"/>
    <cellStyle name="Normal 6 56" xfId="2422"/>
    <cellStyle name="Normal 6 57" xfId="2423"/>
    <cellStyle name="Normal 6 58" xfId="2424"/>
    <cellStyle name="Normal 6 59" xfId="2425"/>
    <cellStyle name="Normal 6 6" xfId="2426"/>
    <cellStyle name="Normal 6 60" xfId="2427"/>
    <cellStyle name="Normal 6 61" xfId="2428"/>
    <cellStyle name="Normal 6 62" xfId="2429"/>
    <cellStyle name="Normal 6 63" xfId="2430"/>
    <cellStyle name="Normal 6 64" xfId="2431"/>
    <cellStyle name="Normal 6 65" xfId="2432"/>
    <cellStyle name="Normal 6 66" xfId="2433"/>
    <cellStyle name="Normal 6 67" xfId="2434"/>
    <cellStyle name="Normal 6 68" xfId="2435"/>
    <cellStyle name="Normal 6 69" xfId="2436"/>
    <cellStyle name="Normal 6 7" xfId="2437"/>
    <cellStyle name="Normal 6 70" xfId="2438"/>
    <cellStyle name="Normal 6 71" xfId="2439"/>
    <cellStyle name="Normal 6 72" xfId="2440"/>
    <cellStyle name="Normal 6 73" xfId="2441"/>
    <cellStyle name="Normal 6 74" xfId="2442"/>
    <cellStyle name="Normal 6 75" xfId="2443"/>
    <cellStyle name="Normal 6 76" xfId="2444"/>
    <cellStyle name="Normal 6 77" xfId="2445"/>
    <cellStyle name="Normal 6 78" xfId="2446"/>
    <cellStyle name="Normal 6 79" xfId="2447"/>
    <cellStyle name="Normal 6 8" xfId="2448"/>
    <cellStyle name="Normal 6 8 10" xfId="2449"/>
    <cellStyle name="Normal 6 8 11" xfId="2450"/>
    <cellStyle name="Normal 6 8 12" xfId="2451"/>
    <cellStyle name="Normal 6 8 13" xfId="2452"/>
    <cellStyle name="Normal 6 8 14" xfId="2453"/>
    <cellStyle name="Normal 6 8 15" xfId="2454"/>
    <cellStyle name="Normal 6 8 16" xfId="2455"/>
    <cellStyle name="Normal 6 8 17" xfId="2456"/>
    <cellStyle name="Normal 6 8 18" xfId="2457"/>
    <cellStyle name="Normal 6 8 19" xfId="2458"/>
    <cellStyle name="Normal 6 8 2" xfId="2459"/>
    <cellStyle name="Normal 6 8 3" xfId="2460"/>
    <cellStyle name="Normal 6 8 4" xfId="2461"/>
    <cellStyle name="Normal 6 8 5" xfId="2462"/>
    <cellStyle name="Normal 6 8 6" xfId="2463"/>
    <cellStyle name="Normal 6 8 7" xfId="2464"/>
    <cellStyle name="Normal 6 8 8" xfId="2465"/>
    <cellStyle name="Normal 6 8 9" xfId="2466"/>
    <cellStyle name="Normal 6 80" xfId="2467"/>
    <cellStyle name="Normal 6 81" xfId="2468"/>
    <cellStyle name="Normal 6 82" xfId="2469"/>
    <cellStyle name="Normal 6 83" xfId="2470"/>
    <cellStyle name="Normal 6 84" xfId="2471"/>
    <cellStyle name="Normal 6 85" xfId="2472"/>
    <cellStyle name="Normal 6 86" xfId="2473"/>
    <cellStyle name="Normal 6 87" xfId="2474"/>
    <cellStyle name="Normal 6 88" xfId="2475"/>
    <cellStyle name="Normal 6 89" xfId="2476"/>
    <cellStyle name="Normal 6 9" xfId="2477"/>
    <cellStyle name="Normal 6 90" xfId="2478"/>
    <cellStyle name="Normal 6 91" xfId="2479"/>
    <cellStyle name="Normal 6 92" xfId="2480"/>
    <cellStyle name="Normal 6 93" xfId="2481"/>
    <cellStyle name="Normal 6 94" xfId="2482"/>
    <cellStyle name="Normal 6 95" xfId="2483"/>
    <cellStyle name="Normal 6 96" xfId="2484"/>
    <cellStyle name="Normal 6 97" xfId="2485"/>
    <cellStyle name="Normal 6 98" xfId="2486"/>
    <cellStyle name="Normal 6 99" xfId="2487"/>
    <cellStyle name="Normal 7 10" xfId="2488"/>
    <cellStyle name="Normal 7 100" xfId="2489"/>
    <cellStyle name="Normal 7 101" xfId="2490"/>
    <cellStyle name="Normal 7 102" xfId="2491"/>
    <cellStyle name="Normal 7 103" xfId="2492"/>
    <cellStyle name="Normal 7 104" xfId="2493"/>
    <cellStyle name="Normal 7 105" xfId="2494"/>
    <cellStyle name="Normal 7 106" xfId="2495"/>
    <cellStyle name="Normal 7 107" xfId="2496"/>
    <cellStyle name="Normal 7 108" xfId="2497"/>
    <cellStyle name="Normal 7 109" xfId="2498"/>
    <cellStyle name="Normal 7 11" xfId="2499"/>
    <cellStyle name="Normal 7 110" xfId="2500"/>
    <cellStyle name="Normal 7 111" xfId="2501"/>
    <cellStyle name="Normal 7 112" xfId="2502"/>
    <cellStyle name="Normal 7 113" xfId="2503"/>
    <cellStyle name="Normal 7 114" xfId="2504"/>
    <cellStyle name="Normal 7 115" xfId="2505"/>
    <cellStyle name="Normal 7 116" xfId="2506"/>
    <cellStyle name="Normal 7 117" xfId="2507"/>
    <cellStyle name="Normal 7 118" xfId="2508"/>
    <cellStyle name="Normal 7 119" xfId="2509"/>
    <cellStyle name="Normal 7 12" xfId="2510"/>
    <cellStyle name="Normal 7 120" xfId="2511"/>
    <cellStyle name="Normal 7 121" xfId="2512"/>
    <cellStyle name="Normal 7 122" xfId="2513"/>
    <cellStyle name="Normal 7 123" xfId="2514"/>
    <cellStyle name="Normal 7 124" xfId="2515"/>
    <cellStyle name="Normal 7 125" xfId="2516"/>
    <cellStyle name="Normal 7 126" xfId="2517"/>
    <cellStyle name="Normal 7 127" xfId="2518"/>
    <cellStyle name="Normal 7 128" xfId="2519"/>
    <cellStyle name="Normal 7 129" xfId="2520"/>
    <cellStyle name="Normal 7 13" xfId="2521"/>
    <cellStyle name="Normal 7 130" xfId="2522"/>
    <cellStyle name="Normal 7 131" xfId="2523"/>
    <cellStyle name="Normal 7 132" xfId="2524"/>
    <cellStyle name="Normal 7 133" xfId="2525"/>
    <cellStyle name="Normal 7 134" xfId="2526"/>
    <cellStyle name="Normal 7 135" xfId="2527"/>
    <cellStyle name="Normal 7 136" xfId="2528"/>
    <cellStyle name="Normal 7 137" xfId="2529"/>
    <cellStyle name="Normal 7 138" xfId="2530"/>
    <cellStyle name="Normal 7 139" xfId="2531"/>
    <cellStyle name="Normal 7 14" xfId="2532"/>
    <cellStyle name="Normal 7 140" xfId="2533"/>
    <cellStyle name="Normal 7 141" xfId="2534"/>
    <cellStyle name="Normal 7 142" xfId="2535"/>
    <cellStyle name="Normal 7 143" xfId="2536"/>
    <cellStyle name="Normal 7 144" xfId="2537"/>
    <cellStyle name="Normal 7 145" xfId="2538"/>
    <cellStyle name="Normal 7 146" xfId="2539"/>
    <cellStyle name="Normal 7 147" xfId="2540"/>
    <cellStyle name="Normal 7 148" xfId="2541"/>
    <cellStyle name="Normal 7 149" xfId="2542"/>
    <cellStyle name="Normal 7 15" xfId="2543"/>
    <cellStyle name="Normal 7 150" xfId="2544"/>
    <cellStyle name="Normal 7 151" xfId="2545"/>
    <cellStyle name="Normal 7 152" xfId="2546"/>
    <cellStyle name="Normal 7 153" xfId="2547"/>
    <cellStyle name="Normal 7 154" xfId="2548"/>
    <cellStyle name="Normal 7 155" xfId="2549"/>
    <cellStyle name="Normal 7 156" xfId="2550"/>
    <cellStyle name="Normal 7 157" xfId="2551"/>
    <cellStyle name="Normal 7 158" xfId="2552"/>
    <cellStyle name="Normal 7 159" xfId="2553"/>
    <cellStyle name="Normal 7 16" xfId="2554"/>
    <cellStyle name="Normal 7 160" xfId="2555"/>
    <cellStyle name="Normal 7 161" xfId="2556"/>
    <cellStyle name="Normal 7 162" xfId="2557"/>
    <cellStyle name="Normal 7 163" xfId="2558"/>
    <cellStyle name="Normal 7 164" xfId="2559"/>
    <cellStyle name="Normal 7 165" xfId="2560"/>
    <cellStyle name="Normal 7 166" xfId="2561"/>
    <cellStyle name="Normal 7 167" xfId="2562"/>
    <cellStyle name="Normal 7 168" xfId="2563"/>
    <cellStyle name="Normal 7 169" xfId="2564"/>
    <cellStyle name="Normal 7 17" xfId="2565"/>
    <cellStyle name="Normal 7 170" xfId="2566"/>
    <cellStyle name="Normal 7 171" xfId="2567"/>
    <cellStyle name="Normal 7 172" xfId="2568"/>
    <cellStyle name="Normal 7 173" xfId="2569"/>
    <cellStyle name="Normal 7 174" xfId="2570"/>
    <cellStyle name="Normal 7 175" xfId="2571"/>
    <cellStyle name="Normal 7 176" xfId="2572"/>
    <cellStyle name="Normal 7 177" xfId="2573"/>
    <cellStyle name="Normal 7 178" xfId="2574"/>
    <cellStyle name="Normal 7 179" xfId="2575"/>
    <cellStyle name="Normal 7 18" xfId="2576"/>
    <cellStyle name="Normal 7 180" xfId="2577"/>
    <cellStyle name="Normal 7 181" xfId="2578"/>
    <cellStyle name="Normal 7 182" xfId="2579"/>
    <cellStyle name="Normal 7 183" xfId="2580"/>
    <cellStyle name="Normal 7 184" xfId="2581"/>
    <cellStyle name="Normal 7 185" xfId="2582"/>
    <cellStyle name="Normal 7 186" xfId="2583"/>
    <cellStyle name="Normal 7 187" xfId="2584"/>
    <cellStyle name="Normal 7 188" xfId="2585"/>
    <cellStyle name="Normal 7 189" xfId="2586"/>
    <cellStyle name="Normal 7 19" xfId="2587"/>
    <cellStyle name="Normal 7 19 2" xfId="2588"/>
    <cellStyle name="Normal 7 190" xfId="2589"/>
    <cellStyle name="Normal 7 191" xfId="2590"/>
    <cellStyle name="Normal 7 192" xfId="2591"/>
    <cellStyle name="Normal 7 193" xfId="2592"/>
    <cellStyle name="Normal 7 194" xfId="2593"/>
    <cellStyle name="Normal 7 195" xfId="2594"/>
    <cellStyle name="Normal 7 196" xfId="2595"/>
    <cellStyle name="Normal 7 197" xfId="2596"/>
    <cellStyle name="Normal 7 198" xfId="2597"/>
    <cellStyle name="Normal 7 199" xfId="2598"/>
    <cellStyle name="Normal 7 2" xfId="2599"/>
    <cellStyle name="Normal 7 2 10" xfId="2600"/>
    <cellStyle name="Normal 7 2 11" xfId="2601"/>
    <cellStyle name="Normal 7 2 12" xfId="2602"/>
    <cellStyle name="Normal 7 2 13" xfId="2603"/>
    <cellStyle name="Normal 7 2 14" xfId="2604"/>
    <cellStyle name="Normal 7 2 15" xfId="2605"/>
    <cellStyle name="Normal 7 2 16" xfId="2606"/>
    <cellStyle name="Normal 7 2 17" xfId="2607"/>
    <cellStyle name="Normal 7 2 18" xfId="2608"/>
    <cellStyle name="Normal 7 2 19" xfId="2609"/>
    <cellStyle name="Normal 7 2 2" xfId="2610"/>
    <cellStyle name="Normal 7 2 3" xfId="2611"/>
    <cellStyle name="Normal 7 2 4" xfId="2612"/>
    <cellStyle name="Normal 7 2 5" xfId="2613"/>
    <cellStyle name="Normal 7 2 6" xfId="2614"/>
    <cellStyle name="Normal 7 2 7" xfId="2615"/>
    <cellStyle name="Normal 7 2 8" xfId="2616"/>
    <cellStyle name="Normal 7 2 9" xfId="2617"/>
    <cellStyle name="Normal 7 20" xfId="2618"/>
    <cellStyle name="Normal 7 20 2" xfId="2619"/>
    <cellStyle name="Normal 7 200" xfId="2620"/>
    <cellStyle name="Normal 7 201" xfId="2621"/>
    <cellStyle name="Normal 7 202" xfId="2622"/>
    <cellStyle name="Normal 7 203" xfId="2623"/>
    <cellStyle name="Normal 7 204" xfId="2624"/>
    <cellStyle name="Normal 7 205" xfId="2625"/>
    <cellStyle name="Normal 7 206" xfId="2626"/>
    <cellStyle name="Normal 7 207" xfId="2627"/>
    <cellStyle name="Normal 7 208" xfId="2628"/>
    <cellStyle name="Normal 7 209" xfId="2629"/>
    <cellStyle name="Normal 7 21" xfId="2630"/>
    <cellStyle name="Normal 7 21 2" xfId="2631"/>
    <cellStyle name="Normal 7 210" xfId="2632"/>
    <cellStyle name="Normal 7 211" xfId="2633"/>
    <cellStyle name="Normal 7 212" xfId="2634"/>
    <cellStyle name="Normal 7 213" xfId="2635"/>
    <cellStyle name="Normal 7 214" xfId="2636"/>
    <cellStyle name="Normal 7 215" xfId="2637"/>
    <cellStyle name="Normal 7 216" xfId="2638"/>
    <cellStyle name="Normal 7 217" xfId="2639"/>
    <cellStyle name="Normal 7 218" xfId="2640"/>
    <cellStyle name="Normal 7 219" xfId="2641"/>
    <cellStyle name="Normal 7 22" xfId="2642"/>
    <cellStyle name="Normal 7 22 2" xfId="2643"/>
    <cellStyle name="Normal 7 220" xfId="2644"/>
    <cellStyle name="Normal 7 221" xfId="2645"/>
    <cellStyle name="Normal 7 222" xfId="2646"/>
    <cellStyle name="Normal 7 223" xfId="2647"/>
    <cellStyle name="Normal 7 224" xfId="2648"/>
    <cellStyle name="Normal 7 225" xfId="2649"/>
    <cellStyle name="Normal 7 226" xfId="2650"/>
    <cellStyle name="Normal 7 227" xfId="2651"/>
    <cellStyle name="Normal 7 228" xfId="2652"/>
    <cellStyle name="Normal 7 229" xfId="2653"/>
    <cellStyle name="Normal 7 23" xfId="2654"/>
    <cellStyle name="Normal 7 23 2" xfId="2655"/>
    <cellStyle name="Normal 7 230" xfId="2656"/>
    <cellStyle name="Normal 7 231" xfId="2657"/>
    <cellStyle name="Normal 7 232" xfId="2658"/>
    <cellStyle name="Normal 7 233" xfId="2659"/>
    <cellStyle name="Normal 7 234" xfId="2660"/>
    <cellStyle name="Normal 7 235" xfId="2661"/>
    <cellStyle name="Normal 7 236" xfId="2662"/>
    <cellStyle name="Normal 7 237" xfId="2663"/>
    <cellStyle name="Normal 7 238" xfId="2664"/>
    <cellStyle name="Normal 7 24" xfId="2665"/>
    <cellStyle name="Normal 7 24 2" xfId="2666"/>
    <cellStyle name="Normal 7 25" xfId="2667"/>
    <cellStyle name="Normal 7 26" xfId="2668"/>
    <cellStyle name="Normal 7 27" xfId="2669"/>
    <cellStyle name="Normal 7 28" xfId="2670"/>
    <cellStyle name="Normal 7 29" xfId="2671"/>
    <cellStyle name="Normal 7 3" xfId="2672"/>
    <cellStyle name="Normal 7 3 10" xfId="2673"/>
    <cellStyle name="Normal 7 3 11" xfId="2674"/>
    <cellStyle name="Normal 7 3 12" xfId="2675"/>
    <cellStyle name="Normal 7 3 13" xfId="2676"/>
    <cellStyle name="Normal 7 3 14" xfId="2677"/>
    <cellStyle name="Normal 7 3 15" xfId="2678"/>
    <cellStyle name="Normal 7 3 16" xfId="2679"/>
    <cellStyle name="Normal 7 3 17" xfId="2680"/>
    <cellStyle name="Normal 7 3 18" xfId="2681"/>
    <cellStyle name="Normal 7 3 19" xfId="2682"/>
    <cellStyle name="Normal 7 3 2" xfId="2683"/>
    <cellStyle name="Normal 7 3 3" xfId="2684"/>
    <cellStyle name="Normal 7 3 4" xfId="2685"/>
    <cellStyle name="Normal 7 3 5" xfId="2686"/>
    <cellStyle name="Normal 7 3 6" xfId="2687"/>
    <cellStyle name="Normal 7 3 7" xfId="2688"/>
    <cellStyle name="Normal 7 3 8" xfId="2689"/>
    <cellStyle name="Normal 7 3 9" xfId="2690"/>
    <cellStyle name="Normal 7 30" xfId="2691"/>
    <cellStyle name="Normal 7 31" xfId="2692"/>
    <cellStyle name="Normal 7 32" xfId="2693"/>
    <cellStyle name="Normal 7 33" xfId="2694"/>
    <cellStyle name="Normal 7 33 2" xfId="2695"/>
    <cellStyle name="Normal 7 34" xfId="2696"/>
    <cellStyle name="Normal 7 35" xfId="2697"/>
    <cellStyle name="Normal 7 35 2" xfId="2698"/>
    <cellStyle name="Normal 7 36" xfId="2699"/>
    <cellStyle name="Normal 7 36 2" xfId="2700"/>
    <cellStyle name="Normal 7 37" xfId="2701"/>
    <cellStyle name="Normal 7 37 2" xfId="2702"/>
    <cellStyle name="Normal 7 38" xfId="2703"/>
    <cellStyle name="Normal 7 38 2" xfId="2704"/>
    <cellStyle name="Normal 7 39" xfId="2705"/>
    <cellStyle name="Normal 7 39 2" xfId="2706"/>
    <cellStyle name="Normal 7 4" xfId="2707"/>
    <cellStyle name="Normal 7 4 10" xfId="2708"/>
    <cellStyle name="Normal 7 4 11" xfId="2709"/>
    <cellStyle name="Normal 7 4 12" xfId="2710"/>
    <cellStyle name="Normal 7 4 13" xfId="2711"/>
    <cellStyle name="Normal 7 4 14" xfId="2712"/>
    <cellStyle name="Normal 7 4 15" xfId="2713"/>
    <cellStyle name="Normal 7 4 16" xfId="2714"/>
    <cellStyle name="Normal 7 4 17" xfId="2715"/>
    <cellStyle name="Normal 7 4 18" xfId="2716"/>
    <cellStyle name="Normal 7 4 19" xfId="2717"/>
    <cellStyle name="Normal 7 4 2" xfId="2718"/>
    <cellStyle name="Normal 7 4 3" xfId="2719"/>
    <cellStyle name="Normal 7 4 4" xfId="2720"/>
    <cellStyle name="Normal 7 4 5" xfId="2721"/>
    <cellStyle name="Normal 7 4 6" xfId="2722"/>
    <cellStyle name="Normal 7 4 7" xfId="2723"/>
    <cellStyle name="Normal 7 4 8" xfId="2724"/>
    <cellStyle name="Normal 7 4 9" xfId="2725"/>
    <cellStyle name="Normal 7 40" xfId="2726"/>
    <cellStyle name="Normal 7 40 2" xfId="2727"/>
    <cellStyle name="Normal 7 41" xfId="2728"/>
    <cellStyle name="Normal 7 41 2" xfId="2729"/>
    <cellStyle name="Normal 7 42" xfId="2730"/>
    <cellStyle name="Normal 7 42 2" xfId="2731"/>
    <cellStyle name="Normal 7 43" xfId="2732"/>
    <cellStyle name="Normal 7 43 2" xfId="2733"/>
    <cellStyle name="Normal 7 44" xfId="2734"/>
    <cellStyle name="Normal 7 45" xfId="2735"/>
    <cellStyle name="Normal 7 46" xfId="2736"/>
    <cellStyle name="Normal 7 47" xfId="2737"/>
    <cellStyle name="Normal 7 48" xfId="2738"/>
    <cellStyle name="Normal 7 49" xfId="2739"/>
    <cellStyle name="Normal 7 5" xfId="2740"/>
    <cellStyle name="Normal 7 50" xfId="2741"/>
    <cellStyle name="Normal 7 51" xfId="2742"/>
    <cellStyle name="Normal 7 52" xfId="2743"/>
    <cellStyle name="Normal 7 53" xfId="2744"/>
    <cellStyle name="Normal 7 54" xfId="2745"/>
    <cellStyle name="Normal 7 55" xfId="2746"/>
    <cellStyle name="Normal 7 56" xfId="2747"/>
    <cellStyle name="Normal 7 56 2" xfId="2748"/>
    <cellStyle name="Normal 7 57" xfId="2749"/>
    <cellStyle name="Normal 7 57 2" xfId="2750"/>
    <cellStyle name="Normal 7 58" xfId="2751"/>
    <cellStyle name="Normal 7 58 2" xfId="2752"/>
    <cellStyle name="Normal 7 59" xfId="2753"/>
    <cellStyle name="Normal 7 6" xfId="2754"/>
    <cellStyle name="Normal 7 60" xfId="2755"/>
    <cellStyle name="Normal 7 61" xfId="2756"/>
    <cellStyle name="Normal 7 62" xfId="2757"/>
    <cellStyle name="Normal 7 63" xfId="2758"/>
    <cellStyle name="Normal 7 64" xfId="2759"/>
    <cellStyle name="Normal 7 65" xfId="2760"/>
    <cellStyle name="Normal 7 66" xfId="2761"/>
    <cellStyle name="Normal 7 67" xfId="2762"/>
    <cellStyle name="Normal 7 68" xfId="2763"/>
    <cellStyle name="Normal 7 69" xfId="2764"/>
    <cellStyle name="Normal 7 7" xfId="2765"/>
    <cellStyle name="Normal 7 70" xfId="2766"/>
    <cellStyle name="Normal 7 71" xfId="2767"/>
    <cellStyle name="Normal 7 72" xfId="2768"/>
    <cellStyle name="Normal 7 73" xfId="2769"/>
    <cellStyle name="Normal 7 74" xfId="2770"/>
    <cellStyle name="Normal 7 75" xfId="2771"/>
    <cellStyle name="Normal 7 76" xfId="2772"/>
    <cellStyle name="Normal 7 77" xfId="2773"/>
    <cellStyle name="Normal 7 78" xfId="2774"/>
    <cellStyle name="Normal 7 79" xfId="2775"/>
    <cellStyle name="Normal 7 8" xfId="2776"/>
    <cellStyle name="Normal 7 80" xfId="2777"/>
    <cellStyle name="Normal 7 81" xfId="2778"/>
    <cellStyle name="Normal 7 82" xfId="2779"/>
    <cellStyle name="Normal 7 83" xfId="2780"/>
    <cellStyle name="Normal 7 84" xfId="2781"/>
    <cellStyle name="Normal 7 85" xfId="2782"/>
    <cellStyle name="Normal 7 86" xfId="2783"/>
    <cellStyle name="Normal 7 87" xfId="2784"/>
    <cellStyle name="Normal 7 88" xfId="2785"/>
    <cellStyle name="Normal 7 89" xfId="2786"/>
    <cellStyle name="Normal 7 9" xfId="2787"/>
    <cellStyle name="Normal 7 90" xfId="2788"/>
    <cellStyle name="Normal 7 91" xfId="2789"/>
    <cellStyle name="Normal 7 92" xfId="2790"/>
    <cellStyle name="Normal 7 93" xfId="2791"/>
    <cellStyle name="Normal 7 94" xfId="2792"/>
    <cellStyle name="Normal 7 95" xfId="2793"/>
    <cellStyle name="Normal 7 96" xfId="2794"/>
    <cellStyle name="Normal 7 97" xfId="2795"/>
    <cellStyle name="Normal 7 98" xfId="2796"/>
    <cellStyle name="Normal 7 99" xfId="2797"/>
    <cellStyle name="Normal 8 10" xfId="2798"/>
    <cellStyle name="Normal 8 100" xfId="2799"/>
    <cellStyle name="Normal 8 101" xfId="2800"/>
    <cellStyle name="Normal 8 102" xfId="2801"/>
    <cellStyle name="Normal 8 103" xfId="2802"/>
    <cellStyle name="Normal 8 104" xfId="2803"/>
    <cellStyle name="Normal 8 105" xfId="2804"/>
    <cellStyle name="Normal 8 106" xfId="2805"/>
    <cellStyle name="Normal 8 107" xfId="2806"/>
    <cellStyle name="Normal 8 108" xfId="2807"/>
    <cellStyle name="Normal 8 109" xfId="2808"/>
    <cellStyle name="Normal 8 11" xfId="2809"/>
    <cellStyle name="Normal 8 110" xfId="2810"/>
    <cellStyle name="Normal 8 111" xfId="2811"/>
    <cellStyle name="Normal 8 112" xfId="2812"/>
    <cellStyle name="Normal 8 113" xfId="2813"/>
    <cellStyle name="Normal 8 114" xfId="2814"/>
    <cellStyle name="Normal 8 115" xfId="2815"/>
    <cellStyle name="Normal 8 116" xfId="2816"/>
    <cellStyle name="Normal 8 117" xfId="2817"/>
    <cellStyle name="Normal 8 118" xfId="2818"/>
    <cellStyle name="Normal 8 119" xfId="2819"/>
    <cellStyle name="Normal 8 12" xfId="2820"/>
    <cellStyle name="Normal 8 120" xfId="2821"/>
    <cellStyle name="Normal 8 121" xfId="2822"/>
    <cellStyle name="Normal 8 122" xfId="2823"/>
    <cellStyle name="Normal 8 123" xfId="2824"/>
    <cellStyle name="Normal 8 124" xfId="2825"/>
    <cellStyle name="Normal 8 125" xfId="2826"/>
    <cellStyle name="Normal 8 126" xfId="2827"/>
    <cellStyle name="Normal 8 127" xfId="2828"/>
    <cellStyle name="Normal 8 128" xfId="2829"/>
    <cellStyle name="Normal 8 129" xfId="2830"/>
    <cellStyle name="Normal 8 13" xfId="2831"/>
    <cellStyle name="Normal 8 130" xfId="2832"/>
    <cellStyle name="Normal 8 131" xfId="2833"/>
    <cellStyle name="Normal 8 132" xfId="2834"/>
    <cellStyle name="Normal 8 133" xfId="2835"/>
    <cellStyle name="Normal 8 134" xfId="2836"/>
    <cellStyle name="Normal 8 135" xfId="2837"/>
    <cellStyle name="Normal 8 136" xfId="2838"/>
    <cellStyle name="Normal 8 137" xfId="2839"/>
    <cellStyle name="Normal 8 138" xfId="2840"/>
    <cellStyle name="Normal 8 139" xfId="2841"/>
    <cellStyle name="Normal 8 14" xfId="2842"/>
    <cellStyle name="Normal 8 140" xfId="2843"/>
    <cellStyle name="Normal 8 141" xfId="2844"/>
    <cellStyle name="Normal 8 142" xfId="2845"/>
    <cellStyle name="Normal 8 143" xfId="2846"/>
    <cellStyle name="Normal 8 144" xfId="2847"/>
    <cellStyle name="Normal 8 145" xfId="2848"/>
    <cellStyle name="Normal 8 146" xfId="2849"/>
    <cellStyle name="Normal 8 147" xfId="2850"/>
    <cellStyle name="Normal 8 148" xfId="2851"/>
    <cellStyle name="Normal 8 149" xfId="2852"/>
    <cellStyle name="Normal 8 15" xfId="2853"/>
    <cellStyle name="Normal 8 150" xfId="2854"/>
    <cellStyle name="Normal 8 151" xfId="2855"/>
    <cellStyle name="Normal 8 152" xfId="2856"/>
    <cellStyle name="Normal 8 153" xfId="2857"/>
    <cellStyle name="Normal 8 154" xfId="2858"/>
    <cellStyle name="Normal 8 155" xfId="2859"/>
    <cellStyle name="Normal 8 156" xfId="2860"/>
    <cellStyle name="Normal 8 157" xfId="2861"/>
    <cellStyle name="Normal 8 158" xfId="2862"/>
    <cellStyle name="Normal 8 159" xfId="2863"/>
    <cellStyle name="Normal 8 16" xfId="2864"/>
    <cellStyle name="Normal 8 160" xfId="2865"/>
    <cellStyle name="Normal 8 161" xfId="2866"/>
    <cellStyle name="Normal 8 162" xfId="2867"/>
    <cellStyle name="Normal 8 163" xfId="2868"/>
    <cellStyle name="Normal 8 164" xfId="2869"/>
    <cellStyle name="Normal 8 165" xfId="2870"/>
    <cellStyle name="Normal 8 166" xfId="2871"/>
    <cellStyle name="Normal 8 167" xfId="2872"/>
    <cellStyle name="Normal 8 168" xfId="2873"/>
    <cellStyle name="Normal 8 169" xfId="2874"/>
    <cellStyle name="Normal 8 17" xfId="2875"/>
    <cellStyle name="Normal 8 17 2" xfId="2876"/>
    <cellStyle name="Normal 8 170" xfId="2877"/>
    <cellStyle name="Normal 8 171" xfId="2878"/>
    <cellStyle name="Normal 8 172" xfId="2879"/>
    <cellStyle name="Normal 8 173" xfId="2880"/>
    <cellStyle name="Normal 8 174" xfId="2881"/>
    <cellStyle name="Normal 8 175" xfId="2882"/>
    <cellStyle name="Normal 8 176" xfId="2883"/>
    <cellStyle name="Normal 8 177" xfId="2884"/>
    <cellStyle name="Normal 8 178" xfId="2885"/>
    <cellStyle name="Normal 8 179" xfId="2886"/>
    <cellStyle name="Normal 8 18" xfId="2887"/>
    <cellStyle name="Normal 8 180" xfId="2888"/>
    <cellStyle name="Normal 8 181" xfId="2889"/>
    <cellStyle name="Normal 8 182" xfId="2890"/>
    <cellStyle name="Normal 8 183" xfId="2891"/>
    <cellStyle name="Normal 8 184" xfId="2892"/>
    <cellStyle name="Normal 8 185" xfId="2893"/>
    <cellStyle name="Normal 8 186" xfId="2894"/>
    <cellStyle name="Normal 8 187" xfId="2895"/>
    <cellStyle name="Normal 8 188" xfId="2896"/>
    <cellStyle name="Normal 8 189" xfId="2897"/>
    <cellStyle name="Normal 8 19" xfId="2898"/>
    <cellStyle name="Normal 8 19 2" xfId="2899"/>
    <cellStyle name="Normal 8 190" xfId="2900"/>
    <cellStyle name="Normal 8 191" xfId="2901"/>
    <cellStyle name="Normal 8 192" xfId="2902"/>
    <cellStyle name="Normal 8 193" xfId="2903"/>
    <cellStyle name="Normal 8 194" xfId="2904"/>
    <cellStyle name="Normal 8 195" xfId="2905"/>
    <cellStyle name="Normal 8 196" xfId="2906"/>
    <cellStyle name="Normal 8 197" xfId="2907"/>
    <cellStyle name="Normal 8 198" xfId="2908"/>
    <cellStyle name="Normal 8 199" xfId="2909"/>
    <cellStyle name="Normal 8 2" xfId="2910"/>
    <cellStyle name="Normal 8 2 10" xfId="2911"/>
    <cellStyle name="Normal 8 2 11" xfId="2912"/>
    <cellStyle name="Normal 8 2 12" xfId="2913"/>
    <cellStyle name="Normal 8 2 13" xfId="2914"/>
    <cellStyle name="Normal 8 2 14" xfId="2915"/>
    <cellStyle name="Normal 8 2 15" xfId="2916"/>
    <cellStyle name="Normal 8 2 16" xfId="2917"/>
    <cellStyle name="Normal 8 2 17" xfId="2918"/>
    <cellStyle name="Normal 8 2 18" xfId="2919"/>
    <cellStyle name="Normal 8 2 19" xfId="2920"/>
    <cellStyle name="Normal 8 2 2" xfId="2921"/>
    <cellStyle name="Normal 8 2 3" xfId="2922"/>
    <cellStyle name="Normal 8 2 4" xfId="2923"/>
    <cellStyle name="Normal 8 2 5" xfId="2924"/>
    <cellStyle name="Normal 8 2 6" xfId="2925"/>
    <cellStyle name="Normal 8 2 7" xfId="2926"/>
    <cellStyle name="Normal 8 2 8" xfId="2927"/>
    <cellStyle name="Normal 8 2 9" xfId="2928"/>
    <cellStyle name="Normal 8 20" xfId="2929"/>
    <cellStyle name="Normal 8 20 2" xfId="2930"/>
    <cellStyle name="Normal 8 200" xfId="2931"/>
    <cellStyle name="Normal 8 201" xfId="2932"/>
    <cellStyle name="Normal 8 202" xfId="2933"/>
    <cellStyle name="Normal 8 203" xfId="2934"/>
    <cellStyle name="Normal 8 204" xfId="2935"/>
    <cellStyle name="Normal 8 205" xfId="2936"/>
    <cellStyle name="Normal 8 206" xfId="2937"/>
    <cellStyle name="Normal 8 207" xfId="2938"/>
    <cellStyle name="Normal 8 208" xfId="2939"/>
    <cellStyle name="Normal 8 209" xfId="2940"/>
    <cellStyle name="Normal 8 21" xfId="2941"/>
    <cellStyle name="Normal 8 21 2" xfId="2942"/>
    <cellStyle name="Normal 8 210" xfId="2943"/>
    <cellStyle name="Normal 8 211" xfId="2944"/>
    <cellStyle name="Normal 8 212" xfId="2945"/>
    <cellStyle name="Normal 8 213" xfId="2946"/>
    <cellStyle name="Normal 8 214" xfId="2947"/>
    <cellStyle name="Normal 8 215" xfId="2948"/>
    <cellStyle name="Normal 8 216" xfId="2949"/>
    <cellStyle name="Normal 8 217" xfId="2950"/>
    <cellStyle name="Normal 8 218" xfId="2951"/>
    <cellStyle name="Normal 8 219" xfId="2952"/>
    <cellStyle name="Normal 8 22" xfId="2953"/>
    <cellStyle name="Normal 8 22 2" xfId="2954"/>
    <cellStyle name="Normal 8 220" xfId="2955"/>
    <cellStyle name="Normal 8 221" xfId="2956"/>
    <cellStyle name="Normal 8 222" xfId="2957"/>
    <cellStyle name="Normal 8 23" xfId="2958"/>
    <cellStyle name="Normal 8 23 2" xfId="2959"/>
    <cellStyle name="Normal 8 24" xfId="2960"/>
    <cellStyle name="Normal 8 24 2" xfId="2961"/>
    <cellStyle name="Normal 8 25" xfId="2962"/>
    <cellStyle name="Normal 8 25 2" xfId="2963"/>
    <cellStyle name="Normal 8 26" xfId="2964"/>
    <cellStyle name="Normal 8 26 2" xfId="2965"/>
    <cellStyle name="Normal 8 27" xfId="2966"/>
    <cellStyle name="Normal 8 27 2" xfId="2967"/>
    <cellStyle name="Normal 8 28" xfId="2968"/>
    <cellStyle name="Normal 8 29" xfId="2969"/>
    <cellStyle name="Normal 8 3" xfId="2970"/>
    <cellStyle name="Normal 8 3 10" xfId="2971"/>
    <cellStyle name="Normal 8 3 11" xfId="2972"/>
    <cellStyle name="Normal 8 3 12" xfId="2973"/>
    <cellStyle name="Normal 8 3 13" xfId="2974"/>
    <cellStyle name="Normal 8 3 14" xfId="2975"/>
    <cellStyle name="Normal 8 3 15" xfId="2976"/>
    <cellStyle name="Normal 8 3 16" xfId="2977"/>
    <cellStyle name="Normal 8 3 17" xfId="2978"/>
    <cellStyle name="Normal 8 3 18" xfId="2979"/>
    <cellStyle name="Normal 8 3 19" xfId="2980"/>
    <cellStyle name="Normal 8 3 2" xfId="2981"/>
    <cellStyle name="Normal 8 3 3" xfId="2982"/>
    <cellStyle name="Normal 8 3 4" xfId="2983"/>
    <cellStyle name="Normal 8 3 5" xfId="2984"/>
    <cellStyle name="Normal 8 3 6" xfId="2985"/>
    <cellStyle name="Normal 8 3 7" xfId="2986"/>
    <cellStyle name="Normal 8 3 8" xfId="2987"/>
    <cellStyle name="Normal 8 3 9" xfId="2988"/>
    <cellStyle name="Normal 8 30" xfId="2989"/>
    <cellStyle name="Normal 8 31" xfId="2990"/>
    <cellStyle name="Normal 8 32" xfId="2991"/>
    <cellStyle name="Normal 8 33" xfId="2992"/>
    <cellStyle name="Normal 8 34" xfId="2993"/>
    <cellStyle name="Normal 8 35" xfId="2994"/>
    <cellStyle name="Normal 8 36" xfId="2995"/>
    <cellStyle name="Normal 8 37" xfId="2996"/>
    <cellStyle name="Normal 8 38" xfId="2997"/>
    <cellStyle name="Normal 8 39" xfId="2998"/>
    <cellStyle name="Normal 8 4" xfId="2999"/>
    <cellStyle name="Normal 8 4 10" xfId="3000"/>
    <cellStyle name="Normal 8 4 11" xfId="3001"/>
    <cellStyle name="Normal 8 4 12" xfId="3002"/>
    <cellStyle name="Normal 8 4 13" xfId="3003"/>
    <cellStyle name="Normal 8 4 14" xfId="3004"/>
    <cellStyle name="Normal 8 4 15" xfId="3005"/>
    <cellStyle name="Normal 8 4 16" xfId="3006"/>
    <cellStyle name="Normal 8 4 17" xfId="3007"/>
    <cellStyle name="Normal 8 4 18" xfId="3008"/>
    <cellStyle name="Normal 8 4 19" xfId="3009"/>
    <cellStyle name="Normal 8 4 2" xfId="3010"/>
    <cellStyle name="Normal 8 4 3" xfId="3011"/>
    <cellStyle name="Normal 8 4 4" xfId="3012"/>
    <cellStyle name="Normal 8 4 5" xfId="3013"/>
    <cellStyle name="Normal 8 4 6" xfId="3014"/>
    <cellStyle name="Normal 8 4 7" xfId="3015"/>
    <cellStyle name="Normal 8 4 8" xfId="3016"/>
    <cellStyle name="Normal 8 4 9" xfId="3017"/>
    <cellStyle name="Normal 8 40" xfId="3018"/>
    <cellStyle name="Normal 8 40 2" xfId="3019"/>
    <cellStyle name="Normal 8 41" xfId="3020"/>
    <cellStyle name="Normal 8 41 2" xfId="3021"/>
    <cellStyle name="Normal 8 42" xfId="3022"/>
    <cellStyle name="Normal 8 42 2" xfId="3023"/>
    <cellStyle name="Normal 8 43" xfId="3024"/>
    <cellStyle name="Normal 8 44" xfId="3025"/>
    <cellStyle name="Normal 8 45" xfId="3026"/>
    <cellStyle name="Normal 8 46" xfId="3027"/>
    <cellStyle name="Normal 8 47" xfId="3028"/>
    <cellStyle name="Normal 8 48" xfId="3029"/>
    <cellStyle name="Normal 8 49" xfId="3030"/>
    <cellStyle name="Normal 8 5" xfId="3031"/>
    <cellStyle name="Normal 8 5 2" xfId="3032"/>
    <cellStyle name="Normal 8 50" xfId="3033"/>
    <cellStyle name="Normal 8 51" xfId="3034"/>
    <cellStyle name="Normal 8 52" xfId="3035"/>
    <cellStyle name="Normal 8 53" xfId="3036"/>
    <cellStyle name="Normal 8 54" xfId="3037"/>
    <cellStyle name="Normal 8 55" xfId="3038"/>
    <cellStyle name="Normal 8 56" xfId="3039"/>
    <cellStyle name="Normal 8 57" xfId="3040"/>
    <cellStyle name="Normal 8 58" xfId="3041"/>
    <cellStyle name="Normal 8 59" xfId="3042"/>
    <cellStyle name="Normal 8 6" xfId="3043"/>
    <cellStyle name="Normal 8 6 2" xfId="3044"/>
    <cellStyle name="Normal 8 60" xfId="3045"/>
    <cellStyle name="Normal 8 61" xfId="3046"/>
    <cellStyle name="Normal 8 62" xfId="3047"/>
    <cellStyle name="Normal 8 63" xfId="3048"/>
    <cellStyle name="Normal 8 64" xfId="3049"/>
    <cellStyle name="Normal 8 65" xfId="3050"/>
    <cellStyle name="Normal 8 66" xfId="3051"/>
    <cellStyle name="Normal 8 67" xfId="3052"/>
    <cellStyle name="Normal 8 68" xfId="3053"/>
    <cellStyle name="Normal 8 69" xfId="3054"/>
    <cellStyle name="Normal 8 7" xfId="3055"/>
    <cellStyle name="Normal 8 7 2" xfId="3056"/>
    <cellStyle name="Normal 8 70" xfId="3057"/>
    <cellStyle name="Normal 8 71" xfId="3058"/>
    <cellStyle name="Normal 8 72" xfId="3059"/>
    <cellStyle name="Normal 8 73" xfId="3060"/>
    <cellStyle name="Normal 8 74" xfId="3061"/>
    <cellStyle name="Normal 8 75" xfId="3062"/>
    <cellStyle name="Normal 8 76" xfId="3063"/>
    <cellStyle name="Normal 8 77" xfId="3064"/>
    <cellStyle name="Normal 8 78" xfId="3065"/>
    <cellStyle name="Normal 8 79" xfId="3066"/>
    <cellStyle name="Normal 8 8" xfId="3067"/>
    <cellStyle name="Normal 8 8 2" xfId="3068"/>
    <cellStyle name="Normal 8 80" xfId="3069"/>
    <cellStyle name="Normal 8 81" xfId="3070"/>
    <cellStyle name="Normal 8 82" xfId="3071"/>
    <cellStyle name="Normal 8 83" xfId="3072"/>
    <cellStyle name="Normal 8 84" xfId="3073"/>
    <cellStyle name="Normal 8 85" xfId="3074"/>
    <cellStyle name="Normal 8 86" xfId="3075"/>
    <cellStyle name="Normal 8 87" xfId="3076"/>
    <cellStyle name="Normal 8 88" xfId="3077"/>
    <cellStyle name="Normal 8 89" xfId="3078"/>
    <cellStyle name="Normal 8 9" xfId="3079"/>
    <cellStyle name="Normal 8 90" xfId="3080"/>
    <cellStyle name="Normal 8 91" xfId="3081"/>
    <cellStyle name="Normal 8 92" xfId="3082"/>
    <cellStyle name="Normal 8 93" xfId="3083"/>
    <cellStyle name="Normal 8 94" xfId="3084"/>
    <cellStyle name="Normal 8 95" xfId="3085"/>
    <cellStyle name="Normal 8 96" xfId="3086"/>
    <cellStyle name="Normal 8 97" xfId="3087"/>
    <cellStyle name="Normal 8 98" xfId="3088"/>
    <cellStyle name="Normal 8 99" xfId="3089"/>
    <cellStyle name="Normal 9" xfId="3090"/>
    <cellStyle name="Normal 9 10" xfId="3091"/>
    <cellStyle name="Normal 9 10 10" xfId="3092"/>
    <cellStyle name="Normal 9 10 11" xfId="3093"/>
    <cellStyle name="Normal 9 10 12" xfId="3094"/>
    <cellStyle name="Normal 9 10 13" xfId="3095"/>
    <cellStyle name="Normal 9 10 2" xfId="3096"/>
    <cellStyle name="Normal 9 10 3" xfId="3097"/>
    <cellStyle name="Normal 9 10 4" xfId="3098"/>
    <cellStyle name="Normal 9 10 5" xfId="3099"/>
    <cellStyle name="Normal 9 10 6" xfId="3100"/>
    <cellStyle name="Normal 9 10 7" xfId="3101"/>
    <cellStyle name="Normal 9 10 8" xfId="3102"/>
    <cellStyle name="Normal 9 10 9" xfId="3103"/>
    <cellStyle name="Normal 9 100" xfId="3104"/>
    <cellStyle name="Normal 9 101" xfId="3105"/>
    <cellStyle name="Normal 9 102" xfId="3106"/>
    <cellStyle name="Normal 9 103" xfId="3107"/>
    <cellStyle name="Normal 9 104" xfId="3108"/>
    <cellStyle name="Normal 9 105" xfId="3109"/>
    <cellStyle name="Normal 9 106" xfId="3110"/>
    <cellStyle name="Normal 9 107" xfId="3111"/>
    <cellStyle name="Normal 9 108" xfId="3112"/>
    <cellStyle name="Normal 9 109" xfId="3113"/>
    <cellStyle name="Normal 9 11" xfId="3114"/>
    <cellStyle name="Normal 9 11 10" xfId="3115"/>
    <cellStyle name="Normal 9 11 11" xfId="3116"/>
    <cellStyle name="Normal 9 11 12" xfId="3117"/>
    <cellStyle name="Normal 9 11 13" xfId="3118"/>
    <cellStyle name="Normal 9 11 2" xfId="3119"/>
    <cellStyle name="Normal 9 11 3" xfId="3120"/>
    <cellStyle name="Normal 9 11 4" xfId="3121"/>
    <cellStyle name="Normal 9 11 5" xfId="3122"/>
    <cellStyle name="Normal 9 11 6" xfId="3123"/>
    <cellStyle name="Normal 9 11 7" xfId="3124"/>
    <cellStyle name="Normal 9 11 8" xfId="3125"/>
    <cellStyle name="Normal 9 11 9" xfId="3126"/>
    <cellStyle name="Normal 9 110" xfId="3127"/>
    <cellStyle name="Normal 9 111" xfId="3128"/>
    <cellStyle name="Normal 9 112" xfId="3129"/>
    <cellStyle name="Normal 9 113" xfId="3130"/>
    <cellStyle name="Normal 9 114" xfId="3131"/>
    <cellStyle name="Normal 9 115" xfId="3132"/>
    <cellStyle name="Normal 9 116" xfId="3133"/>
    <cellStyle name="Normal 9 117" xfId="3134"/>
    <cellStyle name="Normal 9 118" xfId="3135"/>
    <cellStyle name="Normal 9 119" xfId="3136"/>
    <cellStyle name="Normal 9 12" xfId="3137"/>
    <cellStyle name="Normal 9 12 10" xfId="3138"/>
    <cellStyle name="Normal 9 12 11" xfId="3139"/>
    <cellStyle name="Normal 9 12 12" xfId="3140"/>
    <cellStyle name="Normal 9 12 13" xfId="3141"/>
    <cellStyle name="Normal 9 12 2" xfId="3142"/>
    <cellStyle name="Normal 9 12 3" xfId="3143"/>
    <cellStyle name="Normal 9 12 4" xfId="3144"/>
    <cellStyle name="Normal 9 12 5" xfId="3145"/>
    <cellStyle name="Normal 9 12 6" xfId="3146"/>
    <cellStyle name="Normal 9 12 7" xfId="3147"/>
    <cellStyle name="Normal 9 12 8" xfId="3148"/>
    <cellStyle name="Normal 9 12 9" xfId="3149"/>
    <cellStyle name="Normal 9 120" xfId="3150"/>
    <cellStyle name="Normal 9 121" xfId="3151"/>
    <cellStyle name="Normal 9 122" xfId="3152"/>
    <cellStyle name="Normal 9 123" xfId="3153"/>
    <cellStyle name="Normal 9 124" xfId="3154"/>
    <cellStyle name="Normal 9 125" xfId="3155"/>
    <cellStyle name="Normal 9 126" xfId="3156"/>
    <cellStyle name="Normal 9 127" xfId="3157"/>
    <cellStyle name="Normal 9 128" xfId="3158"/>
    <cellStyle name="Normal 9 129" xfId="3159"/>
    <cellStyle name="Normal 9 13" xfId="3160"/>
    <cellStyle name="Normal 9 13 10" xfId="3161"/>
    <cellStyle name="Normal 9 13 11" xfId="3162"/>
    <cellStyle name="Normal 9 13 12" xfId="3163"/>
    <cellStyle name="Normal 9 13 13" xfId="3164"/>
    <cellStyle name="Normal 9 13 2" xfId="3165"/>
    <cellStyle name="Normal 9 13 3" xfId="3166"/>
    <cellStyle name="Normal 9 13 4" xfId="3167"/>
    <cellStyle name="Normal 9 13 5" xfId="3168"/>
    <cellStyle name="Normal 9 13 6" xfId="3169"/>
    <cellStyle name="Normal 9 13 7" xfId="3170"/>
    <cellStyle name="Normal 9 13 8" xfId="3171"/>
    <cellStyle name="Normal 9 13 9" xfId="3172"/>
    <cellStyle name="Normal 9 130" xfId="3173"/>
    <cellStyle name="Normal 9 131" xfId="3174"/>
    <cellStyle name="Normal 9 132" xfId="3175"/>
    <cellStyle name="Normal 9 133" xfId="3176"/>
    <cellStyle name="Normal 9 134" xfId="3177"/>
    <cellStyle name="Normal 9 14" xfId="3178"/>
    <cellStyle name="Normal 9 14 10" xfId="3179"/>
    <cellStyle name="Normal 9 14 11" xfId="3180"/>
    <cellStyle name="Normal 9 14 12" xfId="3181"/>
    <cellStyle name="Normal 9 14 13" xfId="3182"/>
    <cellStyle name="Normal 9 14 2" xfId="3183"/>
    <cellStyle name="Normal 9 14 3" xfId="3184"/>
    <cellStyle name="Normal 9 14 4" xfId="3185"/>
    <cellStyle name="Normal 9 14 5" xfId="3186"/>
    <cellStyle name="Normal 9 14 6" xfId="3187"/>
    <cellStyle name="Normal 9 14 7" xfId="3188"/>
    <cellStyle name="Normal 9 14 8" xfId="3189"/>
    <cellStyle name="Normal 9 14 9" xfId="3190"/>
    <cellStyle name="Normal 9 15" xfId="3191"/>
    <cellStyle name="Normal 9 15 10" xfId="3192"/>
    <cellStyle name="Normal 9 15 11" xfId="3193"/>
    <cellStyle name="Normal 9 15 12" xfId="3194"/>
    <cellStyle name="Normal 9 15 13" xfId="3195"/>
    <cellStyle name="Normal 9 15 2" xfId="3196"/>
    <cellStyle name="Normal 9 15 3" xfId="3197"/>
    <cellStyle name="Normal 9 15 4" xfId="3198"/>
    <cellStyle name="Normal 9 15 5" xfId="3199"/>
    <cellStyle name="Normal 9 15 6" xfId="3200"/>
    <cellStyle name="Normal 9 15 7" xfId="3201"/>
    <cellStyle name="Normal 9 15 8" xfId="3202"/>
    <cellStyle name="Normal 9 15 9" xfId="3203"/>
    <cellStyle name="Normal 9 16" xfId="3204"/>
    <cellStyle name="Normal 9 16 10" xfId="3205"/>
    <cellStyle name="Normal 9 16 11" xfId="3206"/>
    <cellStyle name="Normal 9 16 12" xfId="3207"/>
    <cellStyle name="Normal 9 16 13" xfId="3208"/>
    <cellStyle name="Normal 9 16 2" xfId="3209"/>
    <cellStyle name="Normal 9 16 3" xfId="3210"/>
    <cellStyle name="Normal 9 16 4" xfId="3211"/>
    <cellStyle name="Normal 9 16 5" xfId="3212"/>
    <cellStyle name="Normal 9 16 6" xfId="3213"/>
    <cellStyle name="Normal 9 16 7" xfId="3214"/>
    <cellStyle name="Normal 9 16 8" xfId="3215"/>
    <cellStyle name="Normal 9 16 9" xfId="3216"/>
    <cellStyle name="Normal 9 17" xfId="3217"/>
    <cellStyle name="Normal 9 17 10" xfId="3218"/>
    <cellStyle name="Normal 9 17 11" xfId="3219"/>
    <cellStyle name="Normal 9 17 12" xfId="3220"/>
    <cellStyle name="Normal 9 17 13" xfId="3221"/>
    <cellStyle name="Normal 9 17 2" xfId="3222"/>
    <cellStyle name="Normal 9 17 3" xfId="3223"/>
    <cellStyle name="Normal 9 17 4" xfId="3224"/>
    <cellStyle name="Normal 9 17 5" xfId="3225"/>
    <cellStyle name="Normal 9 17 6" xfId="3226"/>
    <cellStyle name="Normal 9 17 7" xfId="3227"/>
    <cellStyle name="Normal 9 17 8" xfId="3228"/>
    <cellStyle name="Normal 9 17 9" xfId="3229"/>
    <cellStyle name="Normal 9 18" xfId="3230"/>
    <cellStyle name="Normal 9 18 10" xfId="3231"/>
    <cellStyle name="Normal 9 18 11" xfId="3232"/>
    <cellStyle name="Normal 9 18 12" xfId="3233"/>
    <cellStyle name="Normal 9 18 13" xfId="3234"/>
    <cellStyle name="Normal 9 18 2" xfId="3235"/>
    <cellStyle name="Normal 9 18 3" xfId="3236"/>
    <cellStyle name="Normal 9 18 4" xfId="3237"/>
    <cellStyle name="Normal 9 18 5" xfId="3238"/>
    <cellStyle name="Normal 9 18 6" xfId="3239"/>
    <cellStyle name="Normal 9 18 7" xfId="3240"/>
    <cellStyle name="Normal 9 18 8" xfId="3241"/>
    <cellStyle name="Normal 9 18 9" xfId="3242"/>
    <cellStyle name="Normal 9 19" xfId="3243"/>
    <cellStyle name="Normal 9 2" xfId="3244"/>
    <cellStyle name="Normal 9 2 2" xfId="3245"/>
    <cellStyle name="Normal 9 2 2 2" xfId="3246"/>
    <cellStyle name="Normal 9 2 3" xfId="3247"/>
    <cellStyle name="Normal 9 20" xfId="3248"/>
    <cellStyle name="Normal 9 21" xfId="3249"/>
    <cellStyle name="Normal 9 22" xfId="3250"/>
    <cellStyle name="Normal 9 22 10" xfId="3251"/>
    <cellStyle name="Normal 9 22 11" xfId="3252"/>
    <cellStyle name="Normal 9 22 12" xfId="3253"/>
    <cellStyle name="Normal 9 22 13" xfId="3254"/>
    <cellStyle name="Normal 9 22 2" xfId="3255"/>
    <cellStyle name="Normal 9 22 3" xfId="3256"/>
    <cellStyle name="Normal 9 22 4" xfId="3257"/>
    <cellStyle name="Normal 9 22 5" xfId="3258"/>
    <cellStyle name="Normal 9 22 6" xfId="3259"/>
    <cellStyle name="Normal 9 22 7" xfId="3260"/>
    <cellStyle name="Normal 9 22 8" xfId="3261"/>
    <cellStyle name="Normal 9 22 9" xfId="3262"/>
    <cellStyle name="Normal 9 23" xfId="3263"/>
    <cellStyle name="Normal 9 23 10" xfId="3264"/>
    <cellStyle name="Normal 9 23 11" xfId="3265"/>
    <cellStyle name="Normal 9 23 12" xfId="3266"/>
    <cellStyle name="Normal 9 23 13" xfId="3267"/>
    <cellStyle name="Normal 9 23 2" xfId="3268"/>
    <cellStyle name="Normal 9 23 3" xfId="3269"/>
    <cellStyle name="Normal 9 23 4" xfId="3270"/>
    <cellStyle name="Normal 9 23 5" xfId="3271"/>
    <cellStyle name="Normal 9 23 6" xfId="3272"/>
    <cellStyle name="Normal 9 23 7" xfId="3273"/>
    <cellStyle name="Normal 9 23 8" xfId="3274"/>
    <cellStyle name="Normal 9 23 9" xfId="3275"/>
    <cellStyle name="Normal 9 24" xfId="3276"/>
    <cellStyle name="Normal 9 24 10" xfId="3277"/>
    <cellStyle name="Normal 9 24 11" xfId="3278"/>
    <cellStyle name="Normal 9 24 12" xfId="3279"/>
    <cellStyle name="Normal 9 24 13" xfId="3280"/>
    <cellStyle name="Normal 9 24 2" xfId="3281"/>
    <cellStyle name="Normal 9 24 3" xfId="3282"/>
    <cellStyle name="Normal 9 24 4" xfId="3283"/>
    <cellStyle name="Normal 9 24 5" xfId="3284"/>
    <cellStyle name="Normal 9 24 6" xfId="3285"/>
    <cellStyle name="Normal 9 24 7" xfId="3286"/>
    <cellStyle name="Normal 9 24 8" xfId="3287"/>
    <cellStyle name="Normal 9 24 9" xfId="3288"/>
    <cellStyle name="Normal 9 25" xfId="3289"/>
    <cellStyle name="Normal 9 25 2" xfId="3290"/>
    <cellStyle name="Normal 9 26" xfId="3291"/>
    <cellStyle name="Normal 9 26 2" xfId="3292"/>
    <cellStyle name="Normal 9 27" xfId="3293"/>
    <cellStyle name="Normal 9 27 2" xfId="3294"/>
    <cellStyle name="Normal 9 28" xfId="3295"/>
    <cellStyle name="Normal 9 29" xfId="3296"/>
    <cellStyle name="Normal 9 3" xfId="3297"/>
    <cellStyle name="Normal 9 3 2" xfId="3298"/>
    <cellStyle name="Normal 9 3 2 2" xfId="3299"/>
    <cellStyle name="Normal 9 3 3" xfId="3300"/>
    <cellStyle name="Normal 9 30" xfId="3301"/>
    <cellStyle name="Normal 9 31" xfId="3302"/>
    <cellStyle name="Normal 9 32" xfId="3303"/>
    <cellStyle name="Normal 9 33" xfId="3304"/>
    <cellStyle name="Normal 9 34" xfId="3305"/>
    <cellStyle name="Normal 9 35" xfId="3306"/>
    <cellStyle name="Normal 9 36" xfId="3307"/>
    <cellStyle name="Normal 9 37" xfId="3308"/>
    <cellStyle name="Normal 9 38" xfId="3309"/>
    <cellStyle name="Normal 9 39" xfId="3310"/>
    <cellStyle name="Normal 9 4" xfId="3311"/>
    <cellStyle name="Normal 9 4 2" xfId="3312"/>
    <cellStyle name="Normal 9 4 2 2" xfId="3313"/>
    <cellStyle name="Normal 9 4 3" xfId="3314"/>
    <cellStyle name="Normal 9 40" xfId="3315"/>
    <cellStyle name="Normal 9 41" xfId="3316"/>
    <cellStyle name="Normal 9 42" xfId="3317"/>
    <cellStyle name="Normal 9 43" xfId="3318"/>
    <cellStyle name="Normal 9 44" xfId="3319"/>
    <cellStyle name="Normal 9 45" xfId="3320"/>
    <cellStyle name="Normal 9 46" xfId="3321"/>
    <cellStyle name="Normal 9 47" xfId="3322"/>
    <cellStyle name="Normal 9 48" xfId="3323"/>
    <cellStyle name="Normal 9 49" xfId="3324"/>
    <cellStyle name="Normal 9 5" xfId="3325"/>
    <cellStyle name="Normal 9 5 2" xfId="3326"/>
    <cellStyle name="Normal 9 5 2 2" xfId="3327"/>
    <cellStyle name="Normal 9 50" xfId="3328"/>
    <cellStyle name="Normal 9 51" xfId="3329"/>
    <cellStyle name="Normal 9 52" xfId="3330"/>
    <cellStyle name="Normal 9 53" xfId="3331"/>
    <cellStyle name="Normal 9 54" xfId="3332"/>
    <cellStyle name="Normal 9 55" xfId="3333"/>
    <cellStyle name="Normal 9 56" xfId="3334"/>
    <cellStyle name="Normal 9 57" xfId="3335"/>
    <cellStyle name="Normal 9 58" xfId="3336"/>
    <cellStyle name="Normal 9 59" xfId="3337"/>
    <cellStyle name="Normal 9 6" xfId="3338"/>
    <cellStyle name="Normal 9 6 2" xfId="3339"/>
    <cellStyle name="Normal 9 6 2 2" xfId="3340"/>
    <cellStyle name="Normal 9 60" xfId="3341"/>
    <cellStyle name="Normal 9 61" xfId="3342"/>
    <cellStyle name="Normal 9 62" xfId="3343"/>
    <cellStyle name="Normal 9 63" xfId="3344"/>
    <cellStyle name="Normal 9 64" xfId="3345"/>
    <cellStyle name="Normal 9 65" xfId="3346"/>
    <cellStyle name="Normal 9 66" xfId="3347"/>
    <cellStyle name="Normal 9 67" xfId="3348"/>
    <cellStyle name="Normal 9 68" xfId="3349"/>
    <cellStyle name="Normal 9 69" xfId="3350"/>
    <cellStyle name="Normal 9 7" xfId="3351"/>
    <cellStyle name="Normal 9 7 2" xfId="3352"/>
    <cellStyle name="Normal 9 7 2 2" xfId="3353"/>
    <cellStyle name="Normal 9 70" xfId="3354"/>
    <cellStyle name="Normal 9 71" xfId="3355"/>
    <cellStyle name="Normal 9 72" xfId="3356"/>
    <cellStyle name="Normal 9 73" xfId="3357"/>
    <cellStyle name="Normal 9 74" xfId="3358"/>
    <cellStyle name="Normal 9 75" xfId="3359"/>
    <cellStyle name="Normal 9 76" xfId="3360"/>
    <cellStyle name="Normal 9 77" xfId="3361"/>
    <cellStyle name="Normal 9 78" xfId="3362"/>
    <cellStyle name="Normal 9 79" xfId="3363"/>
    <cellStyle name="Normal 9 8" xfId="3364"/>
    <cellStyle name="Normal 9 8 10" xfId="3365"/>
    <cellStyle name="Normal 9 8 11" xfId="3366"/>
    <cellStyle name="Normal 9 8 12" xfId="3367"/>
    <cellStyle name="Normal 9 8 13" xfId="3368"/>
    <cellStyle name="Normal 9 8 2" xfId="3369"/>
    <cellStyle name="Normal 9 8 3" xfId="3370"/>
    <cellStyle name="Normal 9 8 4" xfId="3371"/>
    <cellStyle name="Normal 9 8 5" xfId="3372"/>
    <cellStyle name="Normal 9 8 6" xfId="3373"/>
    <cellStyle name="Normal 9 8 7" xfId="3374"/>
    <cellStyle name="Normal 9 8 8" xfId="3375"/>
    <cellStyle name="Normal 9 8 9" xfId="3376"/>
    <cellStyle name="Normal 9 80" xfId="3377"/>
    <cellStyle name="Normal 9 81" xfId="3378"/>
    <cellStyle name="Normal 9 82" xfId="3379"/>
    <cellStyle name="Normal 9 83" xfId="3380"/>
    <cellStyle name="Normal 9 84" xfId="3381"/>
    <cellStyle name="Normal 9 85" xfId="3382"/>
    <cellStyle name="Normal 9 86" xfId="3383"/>
    <cellStyle name="Normal 9 87" xfId="3384"/>
    <cellStyle name="Normal 9 88" xfId="3385"/>
    <cellStyle name="Normal 9 89" xfId="3386"/>
    <cellStyle name="Normal 9 9" xfId="3387"/>
    <cellStyle name="Normal 9 9 10" xfId="3388"/>
    <cellStyle name="Normal 9 9 11" xfId="3389"/>
    <cellStyle name="Normal 9 9 12" xfId="3390"/>
    <cellStyle name="Normal 9 9 13" xfId="3391"/>
    <cellStyle name="Normal 9 9 2" xfId="3392"/>
    <cellStyle name="Normal 9 9 3" xfId="3393"/>
    <cellStyle name="Normal 9 9 4" xfId="3394"/>
    <cellStyle name="Normal 9 9 5" xfId="3395"/>
    <cellStyle name="Normal 9 9 6" xfId="3396"/>
    <cellStyle name="Normal 9 9 7" xfId="3397"/>
    <cellStyle name="Normal 9 9 8" xfId="3398"/>
    <cellStyle name="Normal 9 9 9" xfId="3399"/>
    <cellStyle name="Normal 9 90" xfId="3400"/>
    <cellStyle name="Normal 9 91" xfId="3401"/>
    <cellStyle name="Normal 9 92" xfId="3402"/>
    <cellStyle name="Normal 9 93" xfId="3403"/>
    <cellStyle name="Normal 9 94" xfId="3404"/>
    <cellStyle name="Normal 9 95" xfId="3405"/>
    <cellStyle name="Normal 9 96" xfId="3406"/>
    <cellStyle name="Normal 9 97" xfId="3407"/>
    <cellStyle name="Normal 9 98" xfId="3408"/>
    <cellStyle name="Normal 9 99" xfId="34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7376208846"/>
          <c:y val="1.7667752263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Table1!$P$94:$P$347</c:f>
              <c:numCache>
                <c:formatCode>_-#,##0.0_-;\-#,##0.0_-;_-* "-"??_-;_-@_-</c:formatCode>
                <c:ptCount val="173"/>
                <c:pt idx="0">
                  <c:v>20.040723144320367</c:v>
                </c:pt>
                <c:pt idx="1">
                  <c:v>16.233035026373528</c:v>
                </c:pt>
                <c:pt idx="2">
                  <c:v>15.341506129597192</c:v>
                </c:pt>
                <c:pt idx="3">
                  <c:v>15.739624591010838</c:v>
                </c:pt>
                <c:pt idx="4">
                  <c:v>13.137965097135336</c:v>
                </c:pt>
                <c:pt idx="5">
                  <c:v>12.866998235199745</c:v>
                </c:pt>
                <c:pt idx="6">
                  <c:v>12.74582364136181</c:v>
                </c:pt>
                <c:pt idx="7">
                  <c:v>12.47182175622541</c:v>
                </c:pt>
                <c:pt idx="8">
                  <c:v>13.52405036615562</c:v>
                </c:pt>
                <c:pt idx="9">
                  <c:v>13.4820817765616</c:v>
                </c:pt>
                <c:pt idx="10">
                  <c:v>15.51798098272829</c:v>
                </c:pt>
                <c:pt idx="11">
                  <c:v>15.91835372360724</c:v>
                </c:pt>
                <c:pt idx="12">
                  <c:v>16.208499178931746</c:v>
                </c:pt>
                <c:pt idx="13">
                  <c:v>15.789619792985164</c:v>
                </c:pt>
                <c:pt idx="14">
                  <c:v>16.305534924118319</c:v>
                </c:pt>
                <c:pt idx="15">
                  <c:v>13.023100692304837</c:v>
                </c:pt>
                <c:pt idx="16">
                  <c:v>15.05308255723709</c:v>
                </c:pt>
                <c:pt idx="17">
                  <c:v>14.042627339492995</c:v>
                </c:pt>
                <c:pt idx="18">
                  <c:v>15.090181460120974</c:v>
                </c:pt>
                <c:pt idx="19">
                  <c:v>14.569716602964505</c:v>
                </c:pt>
                <c:pt idx="20">
                  <c:v>14.065063747891401</c:v>
                </c:pt>
                <c:pt idx="21">
                  <c:v>14.350705069585246</c:v>
                </c:pt>
                <c:pt idx="22">
                  <c:v>12.700630017351216</c:v>
                </c:pt>
                <c:pt idx="23">
                  <c:v>10.255041792479247</c:v>
                </c:pt>
                <c:pt idx="24">
                  <c:v>12.221377978490054</c:v>
                </c:pt>
                <c:pt idx="25">
                  <c:v>12.16875775329909</c:v>
                </c:pt>
                <c:pt idx="26">
                  <c:v>11.628721819724916</c:v>
                </c:pt>
                <c:pt idx="27">
                  <c:v>12.179017065115104</c:v>
                </c:pt>
                <c:pt idx="28">
                  <c:v>9.2199545202405346</c:v>
                </c:pt>
                <c:pt idx="29">
                  <c:v>7.8769680716955719</c:v>
                </c:pt>
                <c:pt idx="30">
                  <c:v>8.6647056883619058</c:v>
                </c:pt>
                <c:pt idx="31">
                  <c:v>9.4793009887791868</c:v>
                </c:pt>
                <c:pt idx="32">
                  <c:v>9.6560814426781292</c:v>
                </c:pt>
                <c:pt idx="33">
                  <c:v>9.6227010907955446</c:v>
                </c:pt>
                <c:pt idx="34">
                  <c:v>11.020387999869001</c:v>
                </c:pt>
                <c:pt idx="35">
                  <c:v>13.052541520310612</c:v>
                </c:pt>
                <c:pt idx="36">
                  <c:v>9.7287188532191777</c:v>
                </c:pt>
                <c:pt idx="37">
                  <c:v>11.848167602895842</c:v>
                </c:pt>
                <c:pt idx="38">
                  <c:v>11.245665115719532</c:v>
                </c:pt>
                <c:pt idx="39">
                  <c:v>12.942059634030613</c:v>
                </c:pt>
                <c:pt idx="40">
                  <c:v>11.991464714580275</c:v>
                </c:pt>
                <c:pt idx="41">
                  <c:v>12.092719171562564</c:v>
                </c:pt>
                <c:pt idx="42">
                  <c:v>9.9102616150966298</c:v>
                </c:pt>
                <c:pt idx="43">
                  <c:v>10.163633660268474</c:v>
                </c:pt>
                <c:pt idx="44">
                  <c:v>11.064003487479425</c:v>
                </c:pt>
                <c:pt idx="45">
                  <c:v>11.552775947051416</c:v>
                </c:pt>
                <c:pt idx="46">
                  <c:v>10.199355690041472</c:v>
                </c:pt>
                <c:pt idx="47">
                  <c:v>10.105638793491536</c:v>
                </c:pt>
                <c:pt idx="48">
                  <c:v>10.972668210029738</c:v>
                </c:pt>
                <c:pt idx="49">
                  <c:v>9.4821347682967314</c:v>
                </c:pt>
                <c:pt idx="50">
                  <c:v>10.006312869185095</c:v>
                </c:pt>
                <c:pt idx="51">
                  <c:v>9.3214801679464898</c:v>
                </c:pt>
                <c:pt idx="52">
                  <c:v>9.6055823711745489</c:v>
                </c:pt>
                <c:pt idx="53">
                  <c:v>9.9943054185951183</c:v>
                </c:pt>
                <c:pt idx="54">
                  <c:v>9.7233188177326468</c:v>
                </c:pt>
                <c:pt idx="55">
                  <c:v>9.4369440916572245</c:v>
                </c:pt>
                <c:pt idx="56">
                  <c:v>9.248566325940061</c:v>
                </c:pt>
                <c:pt idx="57" formatCode="_-#,##0.00_-;\-#,##0.00_-;_-* &quot;-&quot;??_-;_-@_-">
                  <c:v>9.3133370566831815</c:v>
                </c:pt>
                <c:pt idx="58" formatCode="_-#,##0.00_-;\-#,##0.00_-;_-* &quot;-&quot;??_-;_-@_-">
                  <c:v>9.2526089339060036</c:v>
                </c:pt>
                <c:pt idx="59" formatCode="_-#,##0.00_-;\-#,##0.00_-;_-* &quot;-&quot;??_-;_-@_-">
                  <c:v>9.2711374167993625</c:v>
                </c:pt>
                <c:pt idx="60">
                  <c:v>9.2072900490002922</c:v>
                </c:pt>
                <c:pt idx="61">
                  <c:v>9.254115812441043</c:v>
                </c:pt>
                <c:pt idx="62">
                  <c:v>9.4140395632885401</c:v>
                </c:pt>
                <c:pt idx="63">
                  <c:v>9.6983877568137586</c:v>
                </c:pt>
                <c:pt idx="64">
                  <c:v>9.7759505009851893</c:v>
                </c:pt>
                <c:pt idx="65">
                  <c:v>9.8780298726256746</c:v>
                </c:pt>
                <c:pt idx="66" formatCode="0.00">
                  <c:v>9.959344472785034</c:v>
                </c:pt>
                <c:pt idx="67" formatCode="0.00">
                  <c:v>9.676434633764714</c:v>
                </c:pt>
                <c:pt idx="68" formatCode="0.00">
                  <c:v>9.343243963265536</c:v>
                </c:pt>
                <c:pt idx="69" formatCode="0.00">
                  <c:v>9.1442837483938888</c:v>
                </c:pt>
                <c:pt idx="70" formatCode="0.00">
                  <c:v>9.1522790193518944</c:v>
                </c:pt>
                <c:pt idx="71" formatCode="0.00">
                  <c:v>9.21466363825607</c:v>
                </c:pt>
                <c:pt idx="72" formatCode="0.00">
                  <c:v>9.3590757984442803</c:v>
                </c:pt>
                <c:pt idx="73" formatCode="0.00">
                  <c:v>9.3763779659217477</c:v>
                </c:pt>
                <c:pt idx="74" formatCode="0.00">
                  <c:v>9.4899036018095302</c:v>
                </c:pt>
                <c:pt idx="75" formatCode="0.00">
                  <c:v>9.7819533815394664</c:v>
                </c:pt>
                <c:pt idx="76" formatCode="0.00">
                  <c:v>10.041125869480865</c:v>
                </c:pt>
                <c:pt idx="77" formatCode="0.00">
                  <c:v>10.049018555917172</c:v>
                </c:pt>
                <c:pt idx="78" formatCode="0.00">
                  <c:v>10.131318805987704</c:v>
                </c:pt>
                <c:pt idx="79" formatCode="0.00">
                  <c:v>10.173917326230253</c:v>
                </c:pt>
                <c:pt idx="80" formatCode="0.00">
                  <c:v>10.128726254741707</c:v>
                </c:pt>
                <c:pt idx="81" formatCode="0.00">
                  <c:v>10.320917764618628</c:v>
                </c:pt>
                <c:pt idx="82" formatCode="0.00">
                  <c:v>10.58810821806378</c:v>
                </c:pt>
                <c:pt idx="83" formatCode="0.00">
                  <c:v>10.641955200911909</c:v>
                </c:pt>
                <c:pt idx="84" formatCode="0.00">
                  <c:v>11.347672138670319</c:v>
                </c:pt>
                <c:pt idx="85" formatCode="0.00">
                  <c:v>12.744611325943239</c:v>
                </c:pt>
                <c:pt idx="86" formatCode="0.00">
                  <c:v>13.194166491547037</c:v>
                </c:pt>
                <c:pt idx="87" formatCode="0.00">
                  <c:v>14.860998881998626</c:v>
                </c:pt>
                <c:pt idx="88" formatCode="0.00">
                  <c:v>15.302042036743302</c:v>
                </c:pt>
                <c:pt idx="89" formatCode="0.00">
                  <c:v>15.799187729204746</c:v>
                </c:pt>
                <c:pt idx="90" formatCode="0.00">
                  <c:v>16.427390971338269</c:v>
                </c:pt>
                <c:pt idx="91" formatCode="0.00">
                  <c:v>16.622122344649412</c:v>
                </c:pt>
                <c:pt idx="92" formatCode="0.00">
                  <c:v>17.089762581711753</c:v>
                </c:pt>
                <c:pt idx="93" formatCode="0.00">
                  <c:v>17.190540719651224</c:v>
                </c:pt>
                <c:pt idx="94" formatCode="0.00">
                  <c:v>17.388183858105478</c:v>
                </c:pt>
                <c:pt idx="95" formatCode="0.00">
                  <c:v>17.818240264018968</c:v>
                </c:pt>
                <c:pt idx="96" formatCode="0.00">
                  <c:v>18.528148353264172</c:v>
                </c:pt>
                <c:pt idx="97" formatCode="0.00">
                  <c:v>18.436096788906298</c:v>
                </c:pt>
                <c:pt idx="98" formatCode="0.00">
                  <c:v>19.303070940481845</c:v>
                </c:pt>
                <c:pt idx="99" formatCode="0.00">
                  <c:v>19.266167114933722</c:v>
                </c:pt>
                <c:pt idx="100" formatCode="0.00">
                  <c:v>19.9147299312679</c:v>
                </c:pt>
                <c:pt idx="101" formatCode="0.00">
                  <c:v>20.283657384384796</c:v>
                </c:pt>
                <c:pt idx="102" formatCode="0.00">
                  <c:v>20.250887302680681</c:v>
                </c:pt>
                <c:pt idx="103" formatCode="0.00">
                  <c:v>20.320718011141196</c:v>
                </c:pt>
                <c:pt idx="104" formatCode="0.00">
                  <c:v>20.30616860110139</c:v>
                </c:pt>
                <c:pt idx="105" formatCode="0.00">
                  <c:v>20.308130990447907</c:v>
                </c:pt>
                <c:pt idx="106" formatCode="0.00">
                  <c:v>19.415191888767609</c:v>
                </c:pt>
                <c:pt idx="107" formatCode="0.00">
                  <c:v>18.919084275322589</c:v>
                </c:pt>
                <c:pt idx="108" formatCode="0.00">
                  <c:v>17.587586489879243</c:v>
                </c:pt>
                <c:pt idx="109" formatCode="0.00">
                  <c:v>16.07960145053562</c:v>
                </c:pt>
                <c:pt idx="110" formatCode="0.00">
                  <c:v>14.799126077870667</c:v>
                </c:pt>
                <c:pt idx="111" formatCode="0.00">
                  <c:v>13.447811336690975</c:v>
                </c:pt>
                <c:pt idx="112" formatCode="0.00">
                  <c:v>12.976503926683307</c:v>
                </c:pt>
                <c:pt idx="113" formatCode="0.00">
                  <c:v>12.849984868739497</c:v>
                </c:pt>
                <c:pt idx="114" formatCode="0.00">
                  <c:v>13.158333488494733</c:v>
                </c:pt>
                <c:pt idx="115" formatCode="0.00">
                  <c:v>13.30892388181158</c:v>
                </c:pt>
                <c:pt idx="116" formatCode="0.00">
                  <c:v>13.277450790684227</c:v>
                </c:pt>
                <c:pt idx="117" formatCode="0.00">
                  <c:v>13.301325351311945</c:v>
                </c:pt>
                <c:pt idx="118" formatCode="0.00">
                  <c:v>13.558702540854469</c:v>
                </c:pt>
                <c:pt idx="119" formatCode="0.00">
                  <c:v>13.505236602413689</c:v>
                </c:pt>
                <c:pt idx="120" formatCode="0.00">
                  <c:v>13.473196055667984</c:v>
                </c:pt>
                <c:pt idx="121" formatCode="0.00">
                  <c:v>13.451047396438227</c:v>
                </c:pt>
                <c:pt idx="122" formatCode="0.00">
                  <c:v>13.701484682290825</c:v>
                </c:pt>
                <c:pt idx="123" formatCode="0.00">
                  <c:v>13.794145319631795</c:v>
                </c:pt>
                <c:pt idx="124" formatCode="0.00">
                  <c:v>13.558490534484008</c:v>
                </c:pt>
                <c:pt idx="125" formatCode="0.00">
                  <c:v>13.391522124408667</c:v>
                </c:pt>
                <c:pt idx="126" formatCode="0.00">
                  <c:v>13.170482039506098</c:v>
                </c:pt>
                <c:pt idx="127" formatCode="0.00">
                  <c:v>13.506887420181158</c:v>
                </c:pt>
                <c:pt idx="128" formatCode="0.00">
                  <c:v>14.087872152085865</c:v>
                </c:pt>
                <c:pt idx="129" formatCode="0.00">
                  <c:v>14.481991591279325</c:v>
                </c:pt>
                <c:pt idx="130" formatCode="0.00">
                  <c:v>14.666760584122358</c:v>
                </c:pt>
                <c:pt idx="131" formatCode="0.00">
                  <c:v>14.849349036278994</c:v>
                </c:pt>
                <c:pt idx="132" formatCode="0.00">
                  <c:v>14.904420099117416</c:v>
                </c:pt>
                <c:pt idx="133" formatCode="0.00">
                  <c:v>14.976650030605725</c:v>
                </c:pt>
                <c:pt idx="134" formatCode="0.00">
                  <c:v>15.026437709851876</c:v>
                </c:pt>
                <c:pt idx="135" formatCode="0.00">
                  <c:v>15.035573724782637</c:v>
                </c:pt>
                <c:pt idx="136" formatCode="0.00">
                  <c:v>15.175363968087936</c:v>
                </c:pt>
                <c:pt idx="137" formatCode="0.00">
                  <c:v>15.481767775284666</c:v>
                </c:pt>
                <c:pt idx="138" formatCode="0.00">
                  <c:v>15.996312790188426</c:v>
                </c:pt>
                <c:pt idx="139" formatCode="0.00">
                  <c:v>16.660302214310633</c:v>
                </c:pt>
                <c:pt idx="140" formatCode="0.00">
                  <c:v>17.378351588851459</c:v>
                </c:pt>
                <c:pt idx="141" formatCode="0.00">
                  <c:v>18.298204641396282</c:v>
                </c:pt>
                <c:pt idx="142" formatCode="0.00">
                  <c:v>19.562466032581426</c:v>
                </c:pt>
                <c:pt idx="143" formatCode="0.00">
                  <c:v>20.566612266208125</c:v>
                </c:pt>
                <c:pt idx="144" formatCode="0.00">
                  <c:v>21.785772023332513</c:v>
                </c:pt>
                <c:pt idx="145" formatCode="0.00">
                  <c:v>22.947951779766356</c:v>
                </c:pt>
                <c:pt idx="146" formatCode="0.00">
                  <c:v>22.718613056893574</c:v>
                </c:pt>
                <c:pt idx="147" formatCode="0.00">
                  <c:v>22.277325007562283</c:v>
                </c:pt>
                <c:pt idx="148" formatCode="0.00">
                  <c:v>21.828754589366682</c:v>
                </c:pt>
                <c:pt idx="149" formatCode="0.00">
                  <c:v>21.031755328004792</c:v>
                </c:pt>
                <c:pt idx="150" formatCode="0.00">
                  <c:v>20.302826186546113</c:v>
                </c:pt>
                <c:pt idx="151" formatCode="0.00">
                  <c:v>19.566109225110125</c:v>
                </c:pt>
                <c:pt idx="152" formatCode="0.00">
                  <c:v>18.337721571413653</c:v>
                </c:pt>
                <c:pt idx="153" formatCode="0.00">
                  <c:v>17.208500081750145</c:v>
                </c:pt>
                <c:pt idx="154" formatCode="0.00">
                  <c:v>17.370325789534121</c:v>
                </c:pt>
                <c:pt idx="155" formatCode="0.00">
                  <c:v>17.125985642913662</c:v>
                </c:pt>
                <c:pt idx="156" formatCode="0.00">
                  <c:v>17.11012464695068</c:v>
                </c:pt>
                <c:pt idx="157" formatCode="0.00">
                  <c:v>17.203147317945849</c:v>
                </c:pt>
                <c:pt idx="158" formatCode="0.00">
                  <c:v>18.370922346199791</c:v>
                </c:pt>
                <c:pt idx="159" formatCode="0.00">
                  <c:v>19.496072551916782</c:v>
                </c:pt>
                <c:pt idx="160" formatCode="0.00">
                  <c:v>20.602968814504237</c:v>
                </c:pt>
                <c:pt idx="161" formatCode="0.00">
                  <c:v>22.01681552149131</c:v>
                </c:pt>
                <c:pt idx="162" formatCode="0.00">
                  <c:v>23.1208249581736</c:v>
                </c:pt>
                <c:pt idx="163" formatCode="0.00">
                  <c:v>23.336023802718969</c:v>
                </c:pt>
                <c:pt idx="164" formatCode="0.00">
                  <c:v>23.723494072442833</c:v>
                </c:pt>
                <c:pt idx="165" formatCode="0.00">
                  <c:v>24.125450863926432</c:v>
                </c:pt>
                <c:pt idx="166" formatCode="0.00">
                  <c:v>23.75371556955092</c:v>
                </c:pt>
                <c:pt idx="167" formatCode="0.00">
                  <c:v>24.31569374987366</c:v>
                </c:pt>
                <c:pt idx="168" formatCode="0.00">
                  <c:v>24.352475499970083</c:v>
                </c:pt>
                <c:pt idx="169" formatCode="0.00">
                  <c:v>24.451036406007034</c:v>
                </c:pt>
                <c:pt idx="170" formatCode="0.00">
                  <c:v>24.611472963116057</c:v>
                </c:pt>
                <c:pt idx="171" formatCode="0.00">
                  <c:v>24.824717900730846</c:v>
                </c:pt>
                <c:pt idx="172" formatCode="0.00">
                  <c:v>25.251083040219058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1-41D4-8807-DC693CEBE18E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Table1!$K$96:$K$347</c:f>
              <c:numCache>
                <c:formatCode>_-#,##0.0_-;\-#,##0.0_-;_-* "-"??_-;_-@_-</c:formatCode>
                <c:ptCount val="173"/>
                <c:pt idx="0">
                  <c:v>7.1778140293637875</c:v>
                </c:pt>
                <c:pt idx="1">
                  <c:v>11.842490199520199</c:v>
                </c:pt>
                <c:pt idx="2">
                  <c:v>10.850389161141564</c:v>
                </c:pt>
                <c:pt idx="3">
                  <c:v>9.8804244091393656</c:v>
                </c:pt>
                <c:pt idx="4">
                  <c:v>8.471606155194138</c:v>
                </c:pt>
                <c:pt idx="5">
                  <c:v>8.2848837209302388</c:v>
                </c:pt>
                <c:pt idx="6">
                  <c:v>8.0442567748142579</c:v>
                </c:pt>
                <c:pt idx="7">
                  <c:v>7.4308300395257163</c:v>
                </c:pt>
                <c:pt idx="8">
                  <c:v>8.9333050577881323</c:v>
                </c:pt>
                <c:pt idx="9">
                  <c:v>10.702109524824195</c:v>
                </c:pt>
                <c:pt idx="10">
                  <c:v>11.24873102268316</c:v>
                </c:pt>
                <c:pt idx="11">
                  <c:v>12.063457268810367</c:v>
                </c:pt>
                <c:pt idx="12">
                  <c:v>13.977923400455339</c:v>
                </c:pt>
                <c:pt idx="13">
                  <c:v>13.184444505161963</c:v>
                </c:pt>
                <c:pt idx="14">
                  <c:v>12.8443087437565</c:v>
                </c:pt>
                <c:pt idx="15">
                  <c:v>11.711121747801883</c:v>
                </c:pt>
                <c:pt idx="16">
                  <c:v>12.686147516155089</c:v>
                </c:pt>
                <c:pt idx="17">
                  <c:v>11.286568232662191</c:v>
                </c:pt>
                <c:pt idx="18">
                  <c:v>12.365850400712361</c:v>
                </c:pt>
                <c:pt idx="19">
                  <c:v>12.830075055187635</c:v>
                </c:pt>
                <c:pt idx="20">
                  <c:v>13.168087816995055</c:v>
                </c:pt>
                <c:pt idx="21">
                  <c:v>11.746374455285306</c:v>
                </c:pt>
                <c:pt idx="22">
                  <c:v>10.916819287194727</c:v>
                </c:pt>
                <c:pt idx="23">
                  <c:v>12.117733078037048</c:v>
                </c:pt>
                <c:pt idx="24">
                  <c:v>10.568761108891536</c:v>
                </c:pt>
                <c:pt idx="25">
                  <c:v>12.814784925710569</c:v>
                </c:pt>
                <c:pt idx="26">
                  <c:v>12.882159913018441</c:v>
                </c:pt>
                <c:pt idx="27">
                  <c:v>13.006369366265247</c:v>
                </c:pt>
                <c:pt idx="28">
                  <c:v>11.523529673980491</c:v>
                </c:pt>
                <c:pt idx="29">
                  <c:v>11.471720749737258</c:v>
                </c:pt>
                <c:pt idx="30">
                  <c:v>10.863140243999084</c:v>
                </c:pt>
                <c:pt idx="31">
                  <c:v>11.566704751047368</c:v>
                </c:pt>
                <c:pt idx="32">
                  <c:v>11.538706614399814</c:v>
                </c:pt>
                <c:pt idx="33">
                  <c:v>11.458660432346917</c:v>
                </c:pt>
                <c:pt idx="34">
                  <c:v>10.822208663365828</c:v>
                </c:pt>
                <c:pt idx="35">
                  <c:v>12.748438473180386</c:v>
                </c:pt>
                <c:pt idx="36">
                  <c:v>11.900568743717812</c:v>
                </c:pt>
                <c:pt idx="37">
                  <c:v>14.995077254544455</c:v>
                </c:pt>
                <c:pt idx="38">
                  <c:v>14.702686349467314</c:v>
                </c:pt>
                <c:pt idx="39">
                  <c:v>14.926279410934512</c:v>
                </c:pt>
                <c:pt idx="40">
                  <c:v>15.19905583454819</c:v>
                </c:pt>
                <c:pt idx="41">
                  <c:v>15.044777595930569</c:v>
                </c:pt>
                <c:pt idx="42">
                  <c:v>14.714000830636365</c:v>
                </c:pt>
                <c:pt idx="43">
                  <c:v>13.101478276912076</c:v>
                </c:pt>
                <c:pt idx="44">
                  <c:v>12.397898890400512</c:v>
                </c:pt>
                <c:pt idx="45">
                  <c:v>13.091509532386496</c:v>
                </c:pt>
                <c:pt idx="46">
                  <c:v>13.685198624351386</c:v>
                </c:pt>
                <c:pt idx="47">
                  <c:v>11.341955655435527</c:v>
                </c:pt>
                <c:pt idx="48">
                  <c:v>11.183606825300359</c:v>
                </c:pt>
                <c:pt idx="49">
                  <c:v>7.1788245171007929</c:v>
                </c:pt>
                <c:pt idx="50">
                  <c:v>6.8739690083773581</c:v>
                </c:pt>
                <c:pt idx="51">
                  <c:v>6.22684804913807</c:v>
                </c:pt>
                <c:pt idx="52">
                  <c:v>5.4723589787394502</c:v>
                </c:pt>
                <c:pt idx="53">
                  <c:v>6.5796055487155911</c:v>
                </c:pt>
                <c:pt idx="54">
                  <c:v>7.2453489315505095</c:v>
                </c:pt>
                <c:pt idx="55">
                  <c:v>7.4100663541028382</c:v>
                </c:pt>
                <c:pt idx="56">
                  <c:v>7.5786965789537533</c:v>
                </c:pt>
                <c:pt idx="57">
                  <c:v>7.7501411100481192</c:v>
                </c:pt>
                <c:pt idx="58">
                  <c:v>7.8718041894529449</c:v>
                </c:pt>
                <c:pt idx="59">
                  <c:v>6.6475097074593918</c:v>
                </c:pt>
                <c:pt idx="60">
                  <c:v>7.1664054742198573</c:v>
                </c:pt>
                <c:pt idx="61">
                  <c:v>6.8358010005809859</c:v>
                </c:pt>
                <c:pt idx="62">
                  <c:v>7.5075423107702051</c:v>
                </c:pt>
                <c:pt idx="63">
                  <c:v>7.6931811808476596</c:v>
                </c:pt>
                <c:pt idx="64">
                  <c:v>8.1218070880157569</c:v>
                </c:pt>
                <c:pt idx="65">
                  <c:v>7.1162154412634777</c:v>
                </c:pt>
                <c:pt idx="66" formatCode="0.0">
                  <c:v>6.2639699359672534</c:v>
                </c:pt>
                <c:pt idx="67" formatCode="0.0">
                  <c:v>6.2775621078934591</c:v>
                </c:pt>
                <c:pt idx="68" formatCode="0.0">
                  <c:v>6.2520243404800055</c:v>
                </c:pt>
                <c:pt idx="69" formatCode="0.0">
                  <c:v>6.255447928175542</c:v>
                </c:pt>
                <c:pt idx="70" formatCode="0.0">
                  <c:v>6.2249177898060282</c:v>
                </c:pt>
                <c:pt idx="71" formatCode="0.0">
                  <c:v>6.7871657651608928</c:v>
                </c:pt>
                <c:pt idx="72" formatCode="0.0">
                  <c:v>6.9937527146902028</c:v>
                </c:pt>
                <c:pt idx="73" formatCode="0.0">
                  <c:v>7.4603437767783305</c:v>
                </c:pt>
                <c:pt idx="74" formatCode="0.0">
                  <c:v>7.6609260944274951</c:v>
                </c:pt>
                <c:pt idx="75" formatCode="0.0">
                  <c:v>8.2532839345579987</c:v>
                </c:pt>
                <c:pt idx="76" formatCode="0.0">
                  <c:v>8.4031465925131954</c:v>
                </c:pt>
                <c:pt idx="77" formatCode="0.0">
                  <c:v>8.8302533188243046</c:v>
                </c:pt>
                <c:pt idx="78" formatCode="0.0">
                  <c:v>9.0101289152377859</c:v>
                </c:pt>
                <c:pt idx="79" formatCode="0.0">
                  <c:v>8.9277364356870095</c:v>
                </c:pt>
                <c:pt idx="80" formatCode="0.0">
                  <c:v>8.7421070887322259</c:v>
                </c:pt>
                <c:pt idx="81" formatCode="0.0">
                  <c:v>8.7317346638247102</c:v>
                </c:pt>
                <c:pt idx="82" formatCode="0.0">
                  <c:v>8.7273014438817142</c:v>
                </c:pt>
                <c:pt idx="83" formatCode="0.0">
                  <c:v>8.8409625127193578</c:v>
                </c:pt>
                <c:pt idx="84" formatCode="0.0">
                  <c:v>11.041239912755628</c:v>
                </c:pt>
                <c:pt idx="85" formatCode="0.0">
                  <c:v>12.169702970196525</c:v>
                </c:pt>
                <c:pt idx="86" formatCode="0.0">
                  <c:v>13.351791131873298</c:v>
                </c:pt>
                <c:pt idx="87" formatCode="0.0">
                  <c:v>15.053800058600416</c:v>
                </c:pt>
                <c:pt idx="88" formatCode="0.0">
                  <c:v>16.224476435030425</c:v>
                </c:pt>
                <c:pt idx="89" formatCode="0.0">
                  <c:v>16.928835254145099</c:v>
                </c:pt>
                <c:pt idx="90" formatCode="0.0">
                  <c:v>17.207718010510618</c:v>
                </c:pt>
                <c:pt idx="91" formatCode="0.0">
                  <c:v>17.666149027421625</c:v>
                </c:pt>
                <c:pt idx="92" formatCode="0.0">
                  <c:v>18.066872881919465</c:v>
                </c:pt>
                <c:pt idx="93" formatCode="0.0">
                  <c:v>18.241404616507225</c:v>
                </c:pt>
                <c:pt idx="94" formatCode="0.0">
                  <c:v>18.052451886493714</c:v>
                </c:pt>
                <c:pt idx="95" formatCode="0.0">
                  <c:v>17.86680065186313</c:v>
                </c:pt>
                <c:pt idx="96" formatCode="0.0">
                  <c:v>16.011470041384939</c:v>
                </c:pt>
                <c:pt idx="97" formatCode="0.0">
                  <c:v>15.404487900513146</c:v>
                </c:pt>
                <c:pt idx="98" formatCode="0.0">
                  <c:v>14.750273881017023</c:v>
                </c:pt>
                <c:pt idx="99" formatCode="0.0">
                  <c:v>13.01643178179603</c:v>
                </c:pt>
                <c:pt idx="100" formatCode="0.0">
                  <c:v>12.455039154957376</c:v>
                </c:pt>
                <c:pt idx="101" formatCode="0.0">
                  <c:v>12.206613823668704</c:v>
                </c:pt>
                <c:pt idx="102" formatCode="0.0">
                  <c:v>12.295631652830934</c:v>
                </c:pt>
                <c:pt idx="103" formatCode="0.0">
                  <c:v>12.123430531558085</c:v>
                </c:pt>
                <c:pt idx="104" formatCode="0.0">
                  <c:v>12.141546420728872</c:v>
                </c:pt>
                <c:pt idx="105" formatCode="0.0">
                  <c:v>12.206130174867909</c:v>
                </c:pt>
                <c:pt idx="106" formatCode="0.0">
                  <c:v>12.088959830343995</c:v>
                </c:pt>
                <c:pt idx="107" formatCode="0.0">
                  <c:v>12.090410500030103</c:v>
                </c:pt>
                <c:pt idx="108" formatCode="0.0">
                  <c:v>11.707293699876445</c:v>
                </c:pt>
                <c:pt idx="109" formatCode="0.0">
                  <c:v>11.181070746457777</c:v>
                </c:pt>
                <c:pt idx="110" formatCode="0.0">
                  <c:v>10.920183163874924</c:v>
                </c:pt>
                <c:pt idx="111" formatCode="0.0">
                  <c:v>10.710226761374813</c:v>
                </c:pt>
                <c:pt idx="112" formatCode="0.0">
                  <c:v>10.386611133725168</c:v>
                </c:pt>
                <c:pt idx="113" formatCode="0.0">
                  <c:v>10.183043635591858</c:v>
                </c:pt>
                <c:pt idx="114" formatCode="0.0">
                  <c:v>10.01526121470684</c:v>
                </c:pt>
                <c:pt idx="115" formatCode="0.0">
                  <c:v>9.837827048520893</c:v>
                </c:pt>
                <c:pt idx="116" formatCode="0.0">
                  <c:v>9.8824935021595905</c:v>
                </c:pt>
                <c:pt idx="117" formatCode="0.0">
                  <c:v>9.7865404519689889</c:v>
                </c:pt>
                <c:pt idx="118" formatCode="0.0">
                  <c:v>9.7706245092591217</c:v>
                </c:pt>
                <c:pt idx="119" formatCode="0.0">
                  <c:v>9.9099506269428872</c:v>
                </c:pt>
                <c:pt idx="120" formatCode="0.0">
                  <c:v>9.7995798226904469</c:v>
                </c:pt>
                <c:pt idx="121" formatCode="0.0">
                  <c:v>9.4610978719846202</c:v>
                </c:pt>
                <c:pt idx="122" formatCode="0.0">
                  <c:v>9.2804443339136213</c:v>
                </c:pt>
                <c:pt idx="123" formatCode="0.0">
                  <c:v>9.0328228840344025</c:v>
                </c:pt>
                <c:pt idx="124" formatCode="0.00">
                  <c:v>8.8412156671542306</c:v>
                </c:pt>
                <c:pt idx="125" formatCode="0.00">
                  <c:v>8.7981621795905056</c:v>
                </c:pt>
                <c:pt idx="126" formatCode="0.00">
                  <c:v>8.6781969152835075</c:v>
                </c:pt>
                <c:pt idx="127" formatCode="0.00">
                  <c:v>8.9449632425988597</c:v>
                </c:pt>
                <c:pt idx="128" formatCode="0.00">
                  <c:v>8.8764254765255117</c:v>
                </c:pt>
                <c:pt idx="129" formatCode="0.00">
                  <c:v>8.9933831878156667</c:v>
                </c:pt>
                <c:pt idx="130" formatCode="0.00">
                  <c:v>9.3306841203054489</c:v>
                </c:pt>
                <c:pt idx="131" formatCode="0.00">
                  <c:v>9.3487922705314048</c:v>
                </c:pt>
                <c:pt idx="132" formatCode="0.00">
                  <c:v>9.4340347104899394</c:v>
                </c:pt>
                <c:pt idx="133" formatCode="0.00">
                  <c:v>9.7318768619662421</c:v>
                </c:pt>
                <c:pt idx="134" formatCode="0.00">
                  <c:v>9.9791390100512132</c:v>
                </c:pt>
                <c:pt idx="135" formatCode="0.00">
                  <c:v>10.119719900609894</c:v>
                </c:pt>
                <c:pt idx="136" formatCode="0.00">
                  <c:v>10.127669105569652</c:v>
                </c:pt>
                <c:pt idx="137" formatCode="0.00">
                  <c:v>10.101870716799425</c:v>
                </c:pt>
                <c:pt idx="138" formatCode="0.00">
                  <c:v>10.520699172033105</c:v>
                </c:pt>
                <c:pt idx="139" formatCode="0.00">
                  <c:v>10.581412313977239</c:v>
                </c:pt>
                <c:pt idx="140" formatCode="0.00">
                  <c:v>11.137260581483758</c:v>
                </c:pt>
                <c:pt idx="141" formatCode="0.00">
                  <c:v>11.049644371003666</c:v>
                </c:pt>
                <c:pt idx="142" formatCode="0.00">
                  <c:v>11.374407582938389</c:v>
                </c:pt>
                <c:pt idx="143" formatCode="0.00">
                  <c:v>11.854103343465056</c:v>
                </c:pt>
                <c:pt idx="144" formatCode="0.00">
                  <c:v>12.382021683449707</c:v>
                </c:pt>
                <c:pt idx="145" formatCode="0.00">
                  <c:v>12.673163940132241</c:v>
                </c:pt>
                <c:pt idx="146" formatCode="0.00">
                  <c:v>12.743136984411649</c:v>
                </c:pt>
                <c:pt idx="147" formatCode="0.00">
                  <c:v>13.145299145299134</c:v>
                </c:pt>
                <c:pt idx="148" formatCode="0.00">
                  <c:v>13.094471373851732</c:v>
                </c:pt>
                <c:pt idx="149" formatCode="0.00">
                  <c:v>13.720476414776911</c:v>
                </c:pt>
                <c:pt idx="150" formatCode="0.00">
                  <c:v>13.40813744422988</c:v>
                </c:pt>
                <c:pt idx="151" formatCode="0.00">
                  <c:v>13.744763663950891</c:v>
                </c:pt>
                <c:pt idx="152" formatCode="0.00">
                  <c:v>13.239941358527446</c:v>
                </c:pt>
                <c:pt idx="153" formatCode="0.00">
                  <c:v>13.85132949472731</c:v>
                </c:pt>
                <c:pt idx="154" formatCode="0.00">
                  <c:v>13.872980323148298</c:v>
                </c:pt>
                <c:pt idx="155" formatCode="0.00">
                  <c:v>13.868655042681951</c:v>
                </c:pt>
                <c:pt idx="156" formatCode="0.00">
                  <c:v>14.011194723384122</c:v>
                </c:pt>
                <c:pt idx="157" formatCode="0.00">
                  <c:v>13.914012488372236</c:v>
                </c:pt>
                <c:pt idx="158" formatCode="0.00">
                  <c:v>14.177568482024498</c:v>
                </c:pt>
                <c:pt idx="159" formatCode="0.00">
                  <c:v>14.896853425004224</c:v>
                </c:pt>
                <c:pt idx="160" formatCode="0.00">
                  <c:v>15.746593006139364</c:v>
                </c:pt>
                <c:pt idx="161" formatCode="0.00">
                  <c:v>16.25757528177347</c:v>
                </c:pt>
                <c:pt idx="162" formatCode="0.00">
                  <c:v>17.199760735252042</c:v>
                </c:pt>
                <c:pt idx="163" formatCode="0.00">
                  <c:v>17.60091498258835</c:v>
                </c:pt>
                <c:pt idx="164" formatCode="0.00">
                  <c:v>17.758721128137765</c:v>
                </c:pt>
                <c:pt idx="165" formatCode="0.00">
                  <c:v>18.243893533943776</c:v>
                </c:pt>
                <c:pt idx="166" formatCode="0.00">
                  <c:v>18.491855291269516</c:v>
                </c:pt>
                <c:pt idx="167" formatCode="0.00">
                  <c:v>19.156150599223935</c:v>
                </c:pt>
                <c:pt idx="168" formatCode="0.00">
                  <c:v>18.839599748341129</c:v>
                </c:pt>
                <c:pt idx="169" formatCode="0.00">
                  <c:v>19.855898044345736</c:v>
                </c:pt>
                <c:pt idx="170" formatCode="0.00">
                  <c:v>20.135386249772552</c:v>
                </c:pt>
                <c:pt idx="171" formatCode="0.00">
                  <c:v>20.057255041217886</c:v>
                </c:pt>
                <c:pt idx="172" formatCode="0.00">
                  <c:v>20.274315339590871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1-41D4-8807-DC693CEBE18E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Table1!$F$91:$F$347</c:f>
              <c:numCache>
                <c:formatCode>_-#,##0.0_-;\-#,##0.0_-;_-* "-"??_-;_-@_-</c:formatCode>
                <c:ptCount val="173"/>
                <c:pt idx="0">
                  <c:v>14.584434654919249</c:v>
                </c:pt>
                <c:pt idx="1">
                  <c:v>14.366476279286616</c:v>
                </c:pt>
                <c:pt idx="2">
                  <c:v>13.267531275106165</c:v>
                </c:pt>
                <c:pt idx="3">
                  <c:v>13.212435233160619</c:v>
                </c:pt>
                <c:pt idx="4">
                  <c:v>11.193786660873315</c:v>
                </c:pt>
                <c:pt idx="5">
                  <c:v>11.089845826687949</c:v>
                </c:pt>
                <c:pt idx="6">
                  <c:v>11.045717288491844</c:v>
                </c:pt>
                <c:pt idx="7">
                  <c:v>10.390352928946427</c:v>
                </c:pt>
                <c:pt idx="8">
                  <c:v>11.588139936202467</c:v>
                </c:pt>
                <c:pt idx="9">
                  <c:v>12.367897875902486</c:v>
                </c:pt>
                <c:pt idx="10">
                  <c:v>13.929560368192952</c:v>
                </c:pt>
                <c:pt idx="11">
                  <c:v>14.397660965173259</c:v>
                </c:pt>
                <c:pt idx="12">
                  <c:v>15.648717607066857</c:v>
                </c:pt>
                <c:pt idx="13">
                  <c:v>14.811751408649855</c:v>
                </c:pt>
                <c:pt idx="14">
                  <c:v>15.043808828902499</c:v>
                </c:pt>
                <c:pt idx="15">
                  <c:v>12.914966793396118</c:v>
                </c:pt>
                <c:pt idx="16">
                  <c:v>14.098924437063459</c:v>
                </c:pt>
                <c:pt idx="17">
                  <c:v>13.002073124042866</c:v>
                </c:pt>
                <c:pt idx="18">
                  <c:v>13.701678023850093</c:v>
                </c:pt>
                <c:pt idx="19">
                  <c:v>13.64995008946228</c:v>
                </c:pt>
                <c:pt idx="20">
                  <c:v>13.449653851821395</c:v>
                </c:pt>
                <c:pt idx="21">
                  <c:v>12.766003734997582</c:v>
                </c:pt>
                <c:pt idx="22">
                  <c:v>11.815323308413326</c:v>
                </c:pt>
                <c:pt idx="23">
                  <c:v>12.079665458508785</c:v>
                </c:pt>
                <c:pt idx="24">
                  <c:v>11.099836633777144</c:v>
                </c:pt>
                <c:pt idx="25">
                  <c:v>12.779128371737784</c:v>
                </c:pt>
                <c:pt idx="26">
                  <c:v>11.291281636673915</c:v>
                </c:pt>
                <c:pt idx="27">
                  <c:v>12.352127836387666</c:v>
                </c:pt>
                <c:pt idx="28">
                  <c:v>10.230182645073739</c:v>
                </c:pt>
                <c:pt idx="29">
                  <c:v>9.3973833929964457</c:v>
                </c:pt>
                <c:pt idx="30">
                  <c:v>9.3007227953171139</c:v>
                </c:pt>
                <c:pt idx="31">
                  <c:v>10.339031848420888</c:v>
                </c:pt>
                <c:pt idx="32">
                  <c:v>10.544448402559453</c:v>
                </c:pt>
                <c:pt idx="33">
                  <c:v>10.540005105306477</c:v>
                </c:pt>
                <c:pt idx="34">
                  <c:v>10.283025958087478</c:v>
                </c:pt>
                <c:pt idx="35">
                  <c:v>12.62596924006003</c:v>
                </c:pt>
                <c:pt idx="36">
                  <c:v>11.865685986505454</c:v>
                </c:pt>
                <c:pt idx="37">
                  <c:v>12.110898601245552</c:v>
                </c:pt>
                <c:pt idx="38">
                  <c:v>12.865661611339689</c:v>
                </c:pt>
                <c:pt idx="39">
                  <c:v>12.688297513444653</c:v>
                </c:pt>
                <c:pt idx="40">
                  <c:v>12.891980921908797</c:v>
                </c:pt>
                <c:pt idx="41">
                  <c:v>12.796876731112206</c:v>
                </c:pt>
                <c:pt idx="42">
                  <c:v>11.689272346301578</c:v>
                </c:pt>
                <c:pt idx="43">
                  <c:v>11.252990731920832</c:v>
                </c:pt>
                <c:pt idx="44">
                  <c:v>11.693376762200899</c:v>
                </c:pt>
                <c:pt idx="45">
                  <c:v>12.320069420943057</c:v>
                </c:pt>
                <c:pt idx="46">
                  <c:v>11.981084477377024</c:v>
                </c:pt>
                <c:pt idx="47">
                  <c:v>9.0312280967846306</c:v>
                </c:pt>
                <c:pt idx="48">
                  <c:v>9.5419690324354889</c:v>
                </c:pt>
                <c:pt idx="49">
                  <c:v>8.5932798883678601</c:v>
                </c:pt>
                <c:pt idx="50">
                  <c:v>9.051524170137057</c:v>
                </c:pt>
                <c:pt idx="51">
                  <c:v>8.9638922103050049</c:v>
                </c:pt>
                <c:pt idx="52">
                  <c:v>8.353156270755477</c:v>
                </c:pt>
                <c:pt idx="53">
                  <c:v>8.6822611862757952</c:v>
                </c:pt>
                <c:pt idx="54">
                  <c:v>8.2308157783014479</c:v>
                </c:pt>
                <c:pt idx="55">
                  <c:v>7.951913585277822</c:v>
                </c:pt>
                <c:pt idx="56">
                  <c:v>7.8072485215443947</c:v>
                </c:pt>
                <c:pt idx="57">
                  <c:v>7.9313972675466147</c:v>
                </c:pt>
                <c:pt idx="58">
                  <c:v>7.9568807847335847</c:v>
                </c:pt>
                <c:pt idx="59">
                  <c:v>7.9765450950349361</c:v>
                </c:pt>
                <c:pt idx="60">
                  <c:v>7.707050814205175</c:v>
                </c:pt>
                <c:pt idx="61">
                  <c:v>7.7833736632669996</c:v>
                </c:pt>
                <c:pt idx="62">
                  <c:v>7.8512351175359356</c:v>
                </c:pt>
                <c:pt idx="63">
                  <c:v>7.9645877813976824</c:v>
                </c:pt>
                <c:pt idx="64">
                  <c:v>8.1666705518737643</c:v>
                </c:pt>
                <c:pt idx="65">
                  <c:v>8.2811839207383287</c:v>
                </c:pt>
                <c:pt idx="66" formatCode="0.0">
                  <c:v>8.53433023109082</c:v>
                </c:pt>
                <c:pt idx="67" formatCode="0.0">
                  <c:v>8.3167200554472771</c:v>
                </c:pt>
                <c:pt idx="68" formatCode="0.0">
                  <c:v>8.0602621797656298</c:v>
                </c:pt>
                <c:pt idx="69" formatCode="0.0">
                  <c:v>7.9270255526747206</c:v>
                </c:pt>
                <c:pt idx="70" formatCode="0.0">
                  <c:v>7.9782970487276117</c:v>
                </c:pt>
                <c:pt idx="71" formatCode="0.0">
                  <c:v>8.157056235020562</c:v>
                </c:pt>
                <c:pt idx="72" formatCode="0.0">
                  <c:v>8.3588921878830575</c:v>
                </c:pt>
                <c:pt idx="73" formatCode="0.0">
                  <c:v>8.493597302511759</c:v>
                </c:pt>
                <c:pt idx="74" formatCode="0.0">
                  <c:v>8.655168684418129</c:v>
                </c:pt>
                <c:pt idx="75" formatCode="0.0">
                  <c:v>9.0031303120330648</c:v>
                </c:pt>
                <c:pt idx="76" formatCode="0.0">
                  <c:v>9.1677192165000747</c:v>
                </c:pt>
                <c:pt idx="77" formatCode="0.0">
                  <c:v>9.2179236124928678</c:v>
                </c:pt>
                <c:pt idx="78" formatCode="0.0">
                  <c:v>9.3356511569736824</c:v>
                </c:pt>
                <c:pt idx="79" formatCode="0.0">
                  <c:v>9.394053325296241</c:v>
                </c:pt>
                <c:pt idx="80" formatCode="0.0">
                  <c:v>9.2958602272760373</c:v>
                </c:pt>
                <c:pt idx="81" formatCode="0.00">
                  <c:v>9.3681620972500923</c:v>
                </c:pt>
                <c:pt idx="82" formatCode="0.00">
                  <c:v>9.5539051117446121</c:v>
                </c:pt>
                <c:pt idx="83" formatCode="0.00">
                  <c:v>9.6167044853022787</c:v>
                </c:pt>
                <c:pt idx="84" formatCode="0.00">
                  <c:v>11.379040910338944</c:v>
                </c:pt>
                <c:pt idx="85" formatCode="0.00">
                  <c:v>12.774709778940192</c:v>
                </c:pt>
                <c:pt idx="86" formatCode="0.00">
                  <c:v>13.721044447092439</c:v>
                </c:pt>
                <c:pt idx="87" formatCode="0.00">
                  <c:v>15.577265107689016</c:v>
                </c:pt>
                <c:pt idx="88" formatCode="0.00">
                  <c:v>16.480162512928985</c:v>
                </c:pt>
                <c:pt idx="89" formatCode="0.00">
                  <c:v>17.126662840540561</c:v>
                </c:pt>
                <c:pt idx="90" formatCode="0.00">
                  <c:v>17.609320172402377</c:v>
                </c:pt>
                <c:pt idx="91" formatCode="0.00">
                  <c:v>17.852038545348648</c:v>
                </c:pt>
                <c:pt idx="92" formatCode="0.00">
                  <c:v>18.329659144766808</c:v>
                </c:pt>
                <c:pt idx="93" formatCode="0.00">
                  <c:v>18.476164721699433</c:v>
                </c:pt>
                <c:pt idx="94" formatCode="0.00">
                  <c:v>18.546963778122375</c:v>
                </c:pt>
                <c:pt idx="95" formatCode="0.00">
                  <c:v>18.71884076901749</c:v>
                </c:pt>
                <c:pt idx="96" formatCode="0.00">
                  <c:v>17.780402228515086</c:v>
                </c:pt>
                <c:pt idx="97" formatCode="0.00">
                  <c:v>17.255544434665239</c:v>
                </c:pt>
                <c:pt idx="98" formatCode="0.00">
                  <c:v>17.244418823425292</c:v>
                </c:pt>
                <c:pt idx="99" formatCode="0.00">
                  <c:v>16.251383902676125</c:v>
                </c:pt>
                <c:pt idx="100" formatCode="0.00">
                  <c:v>16.098397575320561</c:v>
                </c:pt>
                <c:pt idx="101" formatCode="0.00">
                  <c:v>16.052909607252047</c:v>
                </c:pt>
                <c:pt idx="102" formatCode="0.00">
                  <c:v>16.011501601310641</c:v>
                </c:pt>
                <c:pt idx="103" formatCode="0.00">
                  <c:v>15.979000297857311</c:v>
                </c:pt>
                <c:pt idx="104" formatCode="0.00">
                  <c:v>15.905236164466714</c:v>
                </c:pt>
                <c:pt idx="105" formatCode="0.00">
                  <c:v>15.901387604002622</c:v>
                </c:pt>
                <c:pt idx="106" formatCode="0.00">
                  <c:v>15.371612592980881</c:v>
                </c:pt>
                <c:pt idx="107" formatCode="0.00">
                  <c:v>15.126742362997675</c:v>
                </c:pt>
                <c:pt idx="108" formatCode="0.00">
                  <c:v>14.329613357081357</c:v>
                </c:pt>
                <c:pt idx="109" formatCode="0.00">
                  <c:v>13.337176276584188</c:v>
                </c:pt>
                <c:pt idx="110" formatCode="0.00">
                  <c:v>12.482339429128103</c:v>
                </c:pt>
                <c:pt idx="111" formatCode="0.00">
                  <c:v>11.607837708744455</c:v>
                </c:pt>
                <c:pt idx="112" formatCode="0.00">
                  <c:v>11.230806763418258</c:v>
                </c:pt>
                <c:pt idx="113" formatCode="0.00">
                  <c:v>11.141831477802413</c:v>
                </c:pt>
                <c:pt idx="114" formatCode="0.00">
                  <c:v>11.227435671022761</c:v>
                </c:pt>
                <c:pt idx="115" formatCode="0.00">
                  <c:v>11.284220822458792</c:v>
                </c:pt>
                <c:pt idx="116" formatCode="0.00">
                  <c:v>11.259306700019977</c:v>
                </c:pt>
                <c:pt idx="117" formatCode="0.00">
                  <c:v>11.280687433579189</c:v>
                </c:pt>
                <c:pt idx="118" formatCode="0.00">
                  <c:v>11.441793242378282</c:v>
                </c:pt>
                <c:pt idx="119" formatCode="0.00">
                  <c:v>11.374083327886851</c:v>
                </c:pt>
                <c:pt idx="120" formatCode="0.00">
                  <c:v>11.305852907969552</c:v>
                </c:pt>
                <c:pt idx="121" formatCode="0.00">
                  <c:v>11.251149569729819</c:v>
                </c:pt>
                <c:pt idx="122" formatCode="0.00">
                  <c:v>11.3720680389074</c:v>
                </c:pt>
                <c:pt idx="123" formatCode="0.00">
                  <c:v>11.396404772842999</c:v>
                </c:pt>
                <c:pt idx="124" formatCode="0.00">
                  <c:v>11.217315895871891</c:v>
                </c:pt>
                <c:pt idx="125" formatCode="0.00">
                  <c:v>11.084457023953703</c:v>
                </c:pt>
                <c:pt idx="126" formatCode="0.00">
                  <c:v>11.015909411514784</c:v>
                </c:pt>
                <c:pt idx="127" formatCode="0.00">
                  <c:v>11.24375477733328</c:v>
                </c:pt>
                <c:pt idx="128" formatCode="0.00">
                  <c:v>11.606981403706513</c:v>
                </c:pt>
                <c:pt idx="129" formatCode="0.00">
                  <c:v>11.853517762739813</c:v>
                </c:pt>
                <c:pt idx="130" formatCode="0.00">
                  <c:v>11.981569286402618</c:v>
                </c:pt>
                <c:pt idx="131" formatCode="0.00">
                  <c:v>12.132305771432115</c:v>
                </c:pt>
                <c:pt idx="132" formatCode="0.00">
                  <c:v>12.19853348404591</c:v>
                </c:pt>
                <c:pt idx="133" formatCode="0.00">
                  <c:v>12.257324804486643</c:v>
                </c:pt>
                <c:pt idx="134" formatCode="0.00">
                  <c:v>12.341464926171938</c:v>
                </c:pt>
                <c:pt idx="135" formatCode="0.00">
                  <c:v>12.404248786049223</c:v>
                </c:pt>
                <c:pt idx="136" formatCode="0.00">
                  <c:v>12.558719690353897</c:v>
                </c:pt>
                <c:pt idx="137" formatCode="0.00">
                  <c:v>12.820717513036641</c:v>
                </c:pt>
                <c:pt idx="138" formatCode="0.00">
                  <c:v>13.219513524561435</c:v>
                </c:pt>
                <c:pt idx="139" formatCode="0.00">
                  <c:v>13.70662921174079</c:v>
                </c:pt>
                <c:pt idx="140" formatCode="0.00">
                  <c:v>14.232742743160088</c:v>
                </c:pt>
                <c:pt idx="141" formatCode="0.00">
                  <c:v>14.887260666279346</c:v>
                </c:pt>
                <c:pt idx="142" formatCode="0.00">
                  <c:v>15.753386647855876</c:v>
                </c:pt>
                <c:pt idx="143" formatCode="0.00">
                  <c:v>16.466347283844001</c:v>
                </c:pt>
                <c:pt idx="144" formatCode="0.00">
                  <c:v>17.334896313630409</c:v>
                </c:pt>
                <c:pt idx="145" formatCode="0.00">
                  <c:v>18.171367740526605</c:v>
                </c:pt>
                <c:pt idx="146" formatCode="0.00">
                  <c:v>18.116735352723936</c:v>
                </c:pt>
                <c:pt idx="147" formatCode="0.00">
                  <c:v>17.933081938205618</c:v>
                </c:pt>
                <c:pt idx="148" formatCode="0.00">
                  <c:v>17.750757261900702</c:v>
                </c:pt>
                <c:pt idx="149" formatCode="0.00">
                  <c:v>17.377100345666975</c:v>
                </c:pt>
                <c:pt idx="150" formatCode="0.00">
                  <c:v>17.009126570971006</c:v>
                </c:pt>
                <c:pt idx="151" formatCode="0.00">
                  <c:v>16.629867193111252</c:v>
                </c:pt>
                <c:pt idx="152" formatCode="0.00">
                  <c:v>15.993579823096965</c:v>
                </c:pt>
                <c:pt idx="153" formatCode="0.00">
                  <c:v>15.395701999751154</c:v>
                </c:pt>
                <c:pt idx="154" formatCode="0.00">
                  <c:v>15.625488850575337</c:v>
                </c:pt>
                <c:pt idx="155" formatCode="0.00">
                  <c:v>15.600544539448819</c:v>
                </c:pt>
                <c:pt idx="156" formatCode="0.00">
                  <c:v>15.702445752010718</c:v>
                </c:pt>
                <c:pt idx="157" formatCode="0.00">
                  <c:v>15.915153179219942</c:v>
                </c:pt>
                <c:pt idx="158" formatCode="0.00">
                  <c:v>16.818812338203998</c:v>
                </c:pt>
                <c:pt idx="159" formatCode="0.00">
                  <c:v>17.711799316172616</c:v>
                </c:pt>
                <c:pt idx="160" formatCode="0.00">
                  <c:v>18.595615795951687</c:v>
                </c:pt>
                <c:pt idx="161" formatCode="0.00">
                  <c:v>19.643020205754411</c:v>
                </c:pt>
                <c:pt idx="162" formatCode="0.00">
                  <c:v>20.524841985639171</c:v>
                </c:pt>
                <c:pt idx="163" formatCode="0.00">
                  <c:v>20.773688214052768</c:v>
                </c:pt>
                <c:pt idx="164" formatCode="0.00">
                  <c:v>21.08711512434445</c:v>
                </c:pt>
                <c:pt idx="165" formatCode="0.00">
                  <c:v>21.465638966992799</c:v>
                </c:pt>
                <c:pt idx="166" formatCode="0.00">
                  <c:v>21.34379451911694</c:v>
                </c:pt>
                <c:pt idx="167" formatCode="0.00">
                  <c:v>21.816324933850566</c:v>
                </c:pt>
                <c:pt idx="168" formatCode="0.00">
                  <c:v>21.909733496709393</c:v>
                </c:pt>
                <c:pt idx="169" formatCode="0.00">
                  <c:v>22.043274316260238</c:v>
                </c:pt>
                <c:pt idx="170" formatCode="0.00">
                  <c:v>22.222246534689049</c:v>
                </c:pt>
                <c:pt idx="171" formatCode="0.00">
                  <c:v>22.413409601988945</c:v>
                </c:pt>
                <c:pt idx="172" formatCode="0.00">
                  <c:v>22.789488998108709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1-41D4-8807-DC693CEB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2335"/>
        <c:axId val="1"/>
      </c:lineChart>
      <c:catAx>
        <c:axId val="81962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2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13995964323054"/>
          <c:y val="8.5717143458968165E-2"/>
          <c:w val="0.42709652002636839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7995154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Table1!$Q$92:$Q$347</c:f>
              <c:numCache>
                <c:formatCode>_-#,##0.0_-;\-#,##0.0_-;_-* "-"??_-;_-@_-</c:formatCode>
                <c:ptCount val="173"/>
                <c:pt idx="0">
                  <c:v>17.453982216677403</c:v>
                </c:pt>
                <c:pt idx="1">
                  <c:v>17.742332316035771</c:v>
                </c:pt>
                <c:pt idx="2">
                  <c:v>17.889948657904142</c:v>
                </c:pt>
                <c:pt idx="3">
                  <c:v>17.949059396559235</c:v>
                </c:pt>
                <c:pt idx="4">
                  <c:v>17.498005393013315</c:v>
                </c:pt>
                <c:pt idx="5">
                  <c:v>16.807774862866665</c:v>
                </c:pt>
                <c:pt idx="6">
                  <c:v>16.278261380438082</c:v>
                </c:pt>
                <c:pt idx="7">
                  <c:v>15.859277648445243</c:v>
                </c:pt>
                <c:pt idx="8">
                  <c:v>15.396404586365577</c:v>
                </c:pt>
                <c:pt idx="9">
                  <c:v>15.017838700591483</c:v>
                </c:pt>
                <c:pt idx="10">
                  <c:v>14.840513330427314</c:v>
                </c:pt>
                <c:pt idx="11">
                  <c:v>14.668000111912988</c:v>
                </c:pt>
                <c:pt idx="12">
                  <c:v>14.410980840243326</c:v>
                </c:pt>
                <c:pt idx="13">
                  <c:v>14.39450555929524</c:v>
                </c:pt>
                <c:pt idx="14">
                  <c:v>14.489148487974205</c:v>
                </c:pt>
                <c:pt idx="15">
                  <c:v>14.266194734065778</c:v>
                </c:pt>
                <c:pt idx="16">
                  <c:v>14.424266469394297</c:v>
                </c:pt>
                <c:pt idx="17">
                  <c:v>14.513869113783031</c:v>
                </c:pt>
                <c:pt idx="18">
                  <c:v>14.706436624789902</c:v>
                </c:pt>
                <c:pt idx="19">
                  <c:v>14.871901675396586</c:v>
                </c:pt>
                <c:pt idx="20">
                  <c:v>14.905714238198726</c:v>
                </c:pt>
                <c:pt idx="21">
                  <c:v>14.967280922744905</c:v>
                </c:pt>
                <c:pt idx="22">
                  <c:v>14.722983219911129</c:v>
                </c:pt>
                <c:pt idx="23">
                  <c:v>14.233127362089547</c:v>
                </c:pt>
                <c:pt idx="24">
                  <c:v>13.903022552788144</c:v>
                </c:pt>
                <c:pt idx="25">
                  <c:v>13.606158008530329</c:v>
                </c:pt>
                <c:pt idx="26">
                  <c:v>13.227012245854894</c:v>
                </c:pt>
                <c:pt idx="27">
                  <c:v>13.151878513510766</c:v>
                </c:pt>
                <c:pt idx="28">
                  <c:v>12.654382730758584</c:v>
                </c:pt>
                <c:pt idx="29">
                  <c:v>12.118431363872674</c:v>
                </c:pt>
                <c:pt idx="30">
                  <c:v>11.574620034298434</c:v>
                </c:pt>
                <c:pt idx="31">
                  <c:v>11.154528034297158</c:v>
                </c:pt>
                <c:pt idx="32">
                  <c:v>10.797203813065707</c:v>
                </c:pt>
                <c:pt idx="33">
                  <c:v>10.422334306328111</c:v>
                </c:pt>
                <c:pt idx="34">
                  <c:v>10.29780668660139</c:v>
                </c:pt>
                <c:pt idx="35">
                  <c:v>10.537983193421695</c:v>
                </c:pt>
                <c:pt idx="36">
                  <c:v>10.33562676279935</c:v>
                </c:pt>
                <c:pt idx="37">
                  <c:v>10.325019843157122</c:v>
                </c:pt>
                <c:pt idx="38">
                  <c:v>10.303518916206514</c:v>
                </c:pt>
                <c:pt idx="39">
                  <c:v>10.386513517843966</c:v>
                </c:pt>
                <c:pt idx="40">
                  <c:v>10.617386213132662</c:v>
                </c:pt>
                <c:pt idx="41">
                  <c:v>10.96281960538748</c:v>
                </c:pt>
                <c:pt idx="42">
                  <c:v>11.056034450049253</c:v>
                </c:pt>
                <c:pt idx="43">
                  <c:v>11.104162914239481</c:v>
                </c:pt>
                <c:pt idx="44">
                  <c:v>11.215964915037176</c:v>
                </c:pt>
                <c:pt idx="45">
                  <c:v>11.371553570294182</c:v>
                </c:pt>
                <c:pt idx="46">
                  <c:v>11.296189471179744</c:v>
                </c:pt>
                <c:pt idx="47">
                  <c:v>11.054893177645383</c:v>
                </c:pt>
                <c:pt idx="48">
                  <c:v>11.153048996007044</c:v>
                </c:pt>
                <c:pt idx="49">
                  <c:v>10.950528307684664</c:v>
                </c:pt>
                <c:pt idx="50">
                  <c:v>10.844448209434049</c:v>
                </c:pt>
                <c:pt idx="51">
                  <c:v>10.547514537304821</c:v>
                </c:pt>
                <c:pt idx="52">
                  <c:v>10.352403358279958</c:v>
                </c:pt>
                <c:pt idx="53">
                  <c:v>10.186370877031422</c:v>
                </c:pt>
                <c:pt idx="54">
                  <c:v>10.167974359162841</c:v>
                </c:pt>
                <c:pt idx="55">
                  <c:v>10.104635882251927</c:v>
                </c:pt>
                <c:pt idx="56">
                  <c:v>9.9546665452925822</c:v>
                </c:pt>
                <c:pt idx="57">
                  <c:v>9.774126749978592</c:v>
                </c:pt>
                <c:pt idx="58">
                  <c:v>9.6950153398267958</c:v>
                </c:pt>
                <c:pt idx="59">
                  <c:v>9.6255487578402921</c:v>
                </c:pt>
                <c:pt idx="60">
                  <c:v>9.4835456502894999</c:v>
                </c:pt>
                <c:pt idx="61">
                  <c:v>9.4636573889806073</c:v>
                </c:pt>
                <c:pt idx="62">
                  <c:v>9.4164015497927522</c:v>
                </c:pt>
                <c:pt idx="63">
                  <c:v>9.4484405657424162</c:v>
                </c:pt>
                <c:pt idx="64">
                  <c:v>9.4644334930161165</c:v>
                </c:pt>
                <c:pt idx="65">
                  <c:v>9.4585234457454277</c:v>
                </c:pt>
                <c:pt idx="66" formatCode="0.00">
                  <c:v>9.4809672313099043</c:v>
                </c:pt>
                <c:pt idx="67" formatCode="0.00">
                  <c:v>9.5013745967173975</c:v>
                </c:pt>
                <c:pt idx="68" formatCode="0.00">
                  <c:v>9.5077230901799794</c:v>
                </c:pt>
                <c:pt idx="69" formatCode="0.00">
                  <c:v>9.4916328061628121</c:v>
                </c:pt>
                <c:pt idx="70" formatCode="0.00">
                  <c:v>9.4811629794072161</c:v>
                </c:pt>
                <c:pt idx="71" formatCode="0.00">
                  <c:v>9.4747069829143982</c:v>
                </c:pt>
                <c:pt idx="72" formatCode="0.00">
                  <c:v>9.4859227526719536</c:v>
                </c:pt>
                <c:pt idx="73" formatCode="0.00">
                  <c:v>9.4948522030952915</c:v>
                </c:pt>
                <c:pt idx="74" formatCode="0.00">
                  <c:v>9.5008501677617403</c:v>
                </c:pt>
                <c:pt idx="75" formatCode="0.00">
                  <c:v>9.5096467131443632</c:v>
                </c:pt>
                <c:pt idx="76" formatCode="0.00">
                  <c:v>9.5348088958205466</c:v>
                </c:pt>
                <c:pt idx="77" formatCode="0.00">
                  <c:v>9.5523852266439917</c:v>
                </c:pt>
                <c:pt idx="78" formatCode="0.00">
                  <c:v>9.5705265218661424</c:v>
                </c:pt>
                <c:pt idx="79" formatCode="0.00">
                  <c:v>9.6144797701773825</c:v>
                </c:pt>
                <c:pt idx="80" formatCode="0.00">
                  <c:v>9.6804254058174593</c:v>
                </c:pt>
                <c:pt idx="81" formatCode="0.00">
                  <c:v>9.7782185750514117</c:v>
                </c:pt>
                <c:pt idx="82" formatCode="0.00">
                  <c:v>9.897979140898201</c:v>
                </c:pt>
                <c:pt idx="83" formatCode="0.00">
                  <c:v>10.01671611572732</c:v>
                </c:pt>
                <c:pt idx="84" formatCode="0.00">
                  <c:v>10.184213226064244</c:v>
                </c:pt>
                <c:pt idx="85" formatCode="0.00">
                  <c:v>10.470941615821829</c:v>
                </c:pt>
                <c:pt idx="86" formatCode="0.00">
                  <c:v>10.785926127906492</c:v>
                </c:pt>
                <c:pt idx="87" formatCode="0.00">
                  <c:v>11.221443771344369</c:v>
                </c:pt>
                <c:pt idx="88" formatCode="0.00">
                  <c:v>11.672359893195392</c:v>
                </c:pt>
                <c:pt idx="89" formatCode="0.00">
                  <c:v>12.16238045078282</c:v>
                </c:pt>
                <c:pt idx="90" formatCode="0.00">
                  <c:v>12.69580239607599</c:v>
                </c:pt>
                <c:pt idx="91" formatCode="0.00">
                  <c:v>13.237561403225669</c:v>
                </c:pt>
                <c:pt idx="92" formatCode="0.00">
                  <c:v>13.817373138530911</c:v>
                </c:pt>
                <c:pt idx="93" formatCode="0.00">
                  <c:v>14.385516474737116</c:v>
                </c:pt>
                <c:pt idx="94" formatCode="0.00">
                  <c:v>14.9462437761334</c:v>
                </c:pt>
                <c:pt idx="95" formatCode="0.00">
                  <c:v>15.535812442414908</c:v>
                </c:pt>
                <c:pt idx="96" formatCode="0.00">
                  <c:v>16.12741499625379</c:v>
                </c:pt>
                <c:pt idx="97" formatCode="0.00">
                  <c:v>16.598347940452555</c:v>
                </c:pt>
                <c:pt idx="98" formatCode="0.00">
                  <c:v>17.106283208569948</c:v>
                </c:pt>
                <c:pt idx="99" formatCode="0.00">
                  <c:v>17.47718583072168</c:v>
                </c:pt>
                <c:pt idx="100" formatCode="0.00">
                  <c:v>17.867843629996557</c:v>
                </c:pt>
                <c:pt idx="101" formatCode="0.00">
                  <c:v>18.247345882256852</c:v>
                </c:pt>
                <c:pt idx="102" formatCode="0.00">
                  <c:v>18.569081820974404</c:v>
                </c:pt>
                <c:pt idx="103" formatCode="0.00">
                  <c:v>18.87619473985491</c:v>
                </c:pt>
                <c:pt idx="104" formatCode="0.00">
                  <c:v>19.140310647835548</c:v>
                </c:pt>
                <c:pt idx="105" formatCode="0.00">
                  <c:v>19.392231167344676</c:v>
                </c:pt>
                <c:pt idx="106" formatCode="0.00">
                  <c:v>19.546159055136698</c:v>
                </c:pt>
                <c:pt idx="107" formatCode="0.00">
                  <c:v>19.620798635828123</c:v>
                </c:pt>
                <c:pt idx="108" formatCode="0.00">
                  <c:v>19.521433497046914</c:v>
                </c:pt>
                <c:pt idx="109" formatCode="0.00">
                  <c:v>19.29388829223177</c:v>
                </c:pt>
                <c:pt idx="110" formatCode="0.00">
                  <c:v>18.886007400631755</c:v>
                </c:pt>
                <c:pt idx="111" formatCode="0.00">
                  <c:v>18.359164736791953</c:v>
                </c:pt>
                <c:pt idx="112" formatCode="0.00">
                  <c:v>17.745183305231819</c:v>
                </c:pt>
                <c:pt idx="113" formatCode="0.00">
                  <c:v>17.101613934008313</c:v>
                </c:pt>
                <c:pt idx="114" formatCode="0.00">
                  <c:v>16.501272675174491</c:v>
                </c:pt>
                <c:pt idx="115" formatCode="0.00">
                  <c:v>15.922783579667254</c:v>
                </c:pt>
                <c:pt idx="116" formatCode="0.00">
                  <c:v>15.3553176783346</c:v>
                </c:pt>
                <c:pt idx="117" formatCode="0.00">
                  <c:v>14.802104447288045</c:v>
                </c:pt>
                <c:pt idx="118" formatCode="0.00">
                  <c:v>14.348292201652171</c:v>
                </c:pt>
                <c:pt idx="119" formatCode="0.00">
                  <c:v>13.934057667202467</c:v>
                </c:pt>
                <c:pt idx="120" formatCode="0.00">
                  <c:v>13.620216298300463</c:v>
                </c:pt>
                <c:pt idx="121" formatCode="0.00">
                  <c:v>13.419630473454518</c:v>
                </c:pt>
                <c:pt idx="122" formatCode="0.00">
                  <c:v>13.339169045472616</c:v>
                </c:pt>
                <c:pt idx="123" formatCode="0.00">
                  <c:v>13.370678008618199</c:v>
                </c:pt>
                <c:pt idx="124" formatCode="0.00">
                  <c:v>13.418011895088824</c:v>
                </c:pt>
                <c:pt idx="125" formatCode="0.00">
                  <c:v>13.460227861205041</c:v>
                </c:pt>
                <c:pt idx="126" formatCode="0.00">
                  <c:v>13.458187956222773</c:v>
                </c:pt>
                <c:pt idx="127" formatCode="0.00">
                  <c:v>13.474212506530094</c:v>
                </c:pt>
                <c:pt idx="128" formatCode="0.00">
                  <c:v>13.543978923824412</c:v>
                </c:pt>
                <c:pt idx="129" formatCode="0.00">
                  <c:v>13.645922221588606</c:v>
                </c:pt>
                <c:pt idx="130" formatCode="0.00">
                  <c:v>13.742796378434292</c:v>
                </c:pt>
                <c:pt idx="131" formatCode="0.00">
                  <c:v>13.858660640556792</c:v>
                </c:pt>
                <c:pt idx="132" formatCode="0.00">
                  <c:v>13.98037002836989</c:v>
                </c:pt>
                <c:pt idx="133" formatCode="0.00">
                  <c:v>14.108658179917512</c:v>
                </c:pt>
                <c:pt idx="134" formatCode="0.00">
                  <c:v>14.220625102337635</c:v>
                </c:pt>
                <c:pt idx="135" formatCode="0.00">
                  <c:v>14.325374331340754</c:v>
                </c:pt>
                <c:pt idx="136" formatCode="0.00">
                  <c:v>14.460061694997847</c:v>
                </c:pt>
                <c:pt idx="137" formatCode="0.00">
                  <c:v>14.633833018323728</c:v>
                </c:pt>
                <c:pt idx="138" formatCode="0.00">
                  <c:v>14.869204121696171</c:v>
                </c:pt>
                <c:pt idx="139" formatCode="0.00">
                  <c:v>15.134945564461958</c:v>
                </c:pt>
                <c:pt idx="140" formatCode="0.00">
                  <c:v>15.416394113052149</c:v>
                </c:pt>
                <c:pt idx="141" formatCode="0.00">
                  <c:v>15.745996345232413</c:v>
                </c:pt>
                <c:pt idx="142" formatCode="0.00">
                  <c:v>16.16930160888576</c:v>
                </c:pt>
                <c:pt idx="143" formatCode="0.00">
                  <c:v>16.661946043709435</c:v>
                </c:pt>
                <c:pt idx="144" formatCode="0.00">
                  <c:v>17.25116996178923</c:v>
                </c:pt>
                <c:pt idx="145" formatCode="0.00">
                  <c:v>17.929372262993624</c:v>
                </c:pt>
                <c:pt idx="146" formatCode="0.00">
                  <c:v>18.575656204182394</c:v>
                </c:pt>
                <c:pt idx="147" formatCode="0.00">
                  <c:v>19.176221992706274</c:v>
                </c:pt>
                <c:pt idx="148" formatCode="0.00">
                  <c:v>19.720559787513665</c:v>
                </c:pt>
                <c:pt idx="149" formatCode="0.00">
                  <c:v>20.164582945956951</c:v>
                </c:pt>
                <c:pt idx="150" formatCode="0.00">
                  <c:v>20.498584535374448</c:v>
                </c:pt>
                <c:pt idx="151" formatCode="0.00">
                  <c:v>20.710809216432892</c:v>
                </c:pt>
                <c:pt idx="152" formatCode="0.00">
                  <c:v>20.753002413419267</c:v>
                </c:pt>
                <c:pt idx="153" formatCode="0.00">
                  <c:v>20.6191466989943</c:v>
                </c:pt>
                <c:pt idx="154" formatCode="0.00">
                  <c:v>20.402575660955108</c:v>
                </c:pt>
                <c:pt idx="155" formatCode="0.00">
                  <c:v>20.089322418977915</c:v>
                </c:pt>
                <c:pt idx="156" formatCode="0.00">
                  <c:v>19.687147460194751</c:v>
                </c:pt>
                <c:pt idx="157" formatCode="0.00">
                  <c:v>19.213975347943133</c:v>
                </c:pt>
                <c:pt idx="158" formatCode="0.00">
                  <c:v>18.875664106801636</c:v>
                </c:pt>
                <c:pt idx="159" formatCode="0.00">
                  <c:v>18.67918958246419</c:v>
                </c:pt>
                <c:pt idx="160" formatCode="0.00">
                  <c:v>18.619381608406457</c:v>
                </c:pt>
                <c:pt idx="161" formatCode="0.00">
                  <c:v>18.745447087672702</c:v>
                </c:pt>
                <c:pt idx="162" formatCode="0.00">
                  <c:v>19.020745675971924</c:v>
                </c:pt>
                <c:pt idx="163" formatCode="0.00">
                  <c:v>19.364833473809455</c:v>
                </c:pt>
                <c:pt idx="164" formatCode="0.00">
                  <c:v>19.828616790677273</c:v>
                </c:pt>
                <c:pt idx="165" formatCode="0.00">
                  <c:v>20.406847122981304</c:v>
                </c:pt>
                <c:pt idx="166" formatCode="0.00">
                  <c:v>20.93655124221425</c:v>
                </c:pt>
                <c:pt idx="167" formatCode="0.00">
                  <c:v>21.530341092052851</c:v>
                </c:pt>
                <c:pt idx="168" formatCode="0.00">
                  <c:v>22.124059880012553</c:v>
                </c:pt>
                <c:pt idx="169" formatCode="0.00">
                  <c:v>22.71509169515528</c:v>
                </c:pt>
                <c:pt idx="170" formatCode="0.00">
                  <c:v>23.222044732877592</c:v>
                </c:pt>
                <c:pt idx="171" formatCode="0.00">
                  <c:v>23.654098316759331</c:v>
                </c:pt>
                <c:pt idx="172" formatCode="0.00">
                  <c:v>24.033482844816234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F-40B4-B623-A871AF7FC6F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Table1!$L$95:$L$347</c:f>
              <c:numCache>
                <c:formatCode>_-#,##0.0_-;\-#,##0.0_-;_-* "-"??_-;_-@_-</c:formatCode>
                <c:ptCount val="173"/>
                <c:pt idx="0">
                  <c:v>5.5906161603152214</c:v>
                </c:pt>
                <c:pt idx="1">
                  <c:v>6.5098603906011761</c:v>
                </c:pt>
                <c:pt idx="2">
                  <c:v>7.3023297909332854</c:v>
                </c:pt>
                <c:pt idx="3">
                  <c:v>7.8473568198228634</c:v>
                </c:pt>
                <c:pt idx="4">
                  <c:v>8.2587752743530984</c:v>
                </c:pt>
                <c:pt idx="5">
                  <c:v>8.5537581907470894</c:v>
                </c:pt>
                <c:pt idx="6">
                  <c:v>8.9061611017853437</c:v>
                </c:pt>
                <c:pt idx="7">
                  <c:v>8.9416450831704424</c:v>
                </c:pt>
                <c:pt idx="8">
                  <c:v>9.023977852305336</c:v>
                </c:pt>
                <c:pt idx="9">
                  <c:v>9.1434710240816628</c:v>
                </c:pt>
                <c:pt idx="10">
                  <c:v>9.2258681345464026</c:v>
                </c:pt>
                <c:pt idx="11">
                  <c:v>9.566740522177497</c:v>
                </c:pt>
                <c:pt idx="12">
                  <c:v>10.138279771636832</c:v>
                </c:pt>
                <c:pt idx="13">
                  <c:v>10.268553959944597</c:v>
                </c:pt>
                <c:pt idx="14">
                  <c:v>10.443603149840854</c:v>
                </c:pt>
                <c:pt idx="15">
                  <c:v>10.59707237730241</c:v>
                </c:pt>
                <c:pt idx="16">
                  <c:v>10.947921303374557</c:v>
                </c:pt>
                <c:pt idx="17">
                  <c:v>11.192503084678677</c:v>
                </c:pt>
                <c:pt idx="18">
                  <c:v>11.549211154387578</c:v>
                </c:pt>
                <c:pt idx="19">
                  <c:v>11.996618684394392</c:v>
                </c:pt>
                <c:pt idx="20">
                  <c:v>12.345350083244028</c:v>
                </c:pt>
                <c:pt idx="21">
                  <c:v>12.423078009460212</c:v>
                </c:pt>
                <c:pt idx="22">
                  <c:v>12.383281050136063</c:v>
                </c:pt>
                <c:pt idx="23">
                  <c:v>12.385028012691905</c:v>
                </c:pt>
                <c:pt idx="24">
                  <c:v>12.098759669992361</c:v>
                </c:pt>
                <c:pt idx="25">
                  <c:v>12.07739911176877</c:v>
                </c:pt>
                <c:pt idx="26">
                  <c:v>12.08831272303695</c:v>
                </c:pt>
                <c:pt idx="27">
                  <c:v>12.197665044624443</c:v>
                </c:pt>
                <c:pt idx="28">
                  <c:v>12.100173846227193</c:v>
                </c:pt>
                <c:pt idx="29">
                  <c:v>12.109153501342035</c:v>
                </c:pt>
                <c:pt idx="30">
                  <c:v>11.979528584091639</c:v>
                </c:pt>
                <c:pt idx="31">
                  <c:v>11.876709937813672</c:v>
                </c:pt>
                <c:pt idx="32">
                  <c:v>11.746276051937215</c:v>
                </c:pt>
                <c:pt idx="33">
                  <c:v>11.721171149083418</c:v>
                </c:pt>
                <c:pt idx="34">
                  <c:v>11.706025196284003</c:v>
                </c:pt>
                <c:pt idx="35">
                  <c:v>11.765315392380543</c:v>
                </c:pt>
                <c:pt idx="36">
                  <c:v>11.872277461970697</c:v>
                </c:pt>
                <c:pt idx="37">
                  <c:v>12.074506870280402</c:v>
                </c:pt>
                <c:pt idx="38">
                  <c:v>12.242492339842627</c:v>
                </c:pt>
                <c:pt idx="39">
                  <c:v>12.418603098095303</c:v>
                </c:pt>
                <c:pt idx="40">
                  <c:v>12.732353733111438</c:v>
                </c:pt>
                <c:pt idx="41">
                  <c:v>13.031893922045043</c:v>
                </c:pt>
                <c:pt idx="42">
                  <c:v>13.348565024722589</c:v>
                </c:pt>
                <c:pt idx="43">
                  <c:v>13.467215963428927</c:v>
                </c:pt>
                <c:pt idx="44">
                  <c:v>13.525281488840378</c:v>
                </c:pt>
                <c:pt idx="45">
                  <c:v>13.648932663370189</c:v>
                </c:pt>
                <c:pt idx="46">
                  <c:v>13.872619614886219</c:v>
                </c:pt>
                <c:pt idx="47">
                  <c:v>13.736768766886456</c:v>
                </c:pt>
                <c:pt idx="48">
                  <c:v>13.656600309011964</c:v>
                </c:pt>
                <c:pt idx="49">
                  <c:v>12.963374750803197</c:v>
                </c:pt>
                <c:pt idx="50">
                  <c:v>12.280744918496282</c:v>
                </c:pt>
                <c:pt idx="51">
                  <c:v>11.53148834667401</c:v>
                </c:pt>
                <c:pt idx="52">
                  <c:v>10.704427907290608</c:v>
                </c:pt>
                <c:pt idx="53">
                  <c:v>10.005171069588243</c:v>
                </c:pt>
                <c:pt idx="54">
                  <c:v>9.4004938611347768</c:v>
                </c:pt>
                <c:pt idx="55">
                  <c:v>8.9394617852844647</c:v>
                </c:pt>
                <c:pt idx="56">
                  <c:v>8.5527334456803032</c:v>
                </c:pt>
                <c:pt idx="57">
                  <c:v>8.1355387084998512</c:v>
                </c:pt>
                <c:pt idx="58">
                  <c:v>7.6913667416370686</c:v>
                </c:pt>
                <c:pt idx="59">
                  <c:v>7.3165210255356783</c:v>
                </c:pt>
                <c:pt idx="60">
                  <c:v>7.0046075550269649</c:v>
                </c:pt>
                <c:pt idx="61">
                  <c:v>6.9760876739719606</c:v>
                </c:pt>
                <c:pt idx="62">
                  <c:v>7.0296525136847521</c:v>
                </c:pt>
                <c:pt idx="63">
                  <c:v>7.1508639606056192</c:v>
                </c:pt>
                <c:pt idx="64">
                  <c:v>7.3693114964084003</c:v>
                </c:pt>
                <c:pt idx="65">
                  <c:v>7.41116171033201</c:v>
                </c:pt>
                <c:pt idx="66" formatCode="0.00">
                  <c:v>7.3254521214223445</c:v>
                </c:pt>
                <c:pt idx="67" formatCode="0.00">
                  <c:v>7.2281374995261558</c:v>
                </c:pt>
                <c:pt idx="68" formatCode="0.00">
                  <c:v>7.1156940338718471</c:v>
                </c:pt>
                <c:pt idx="69" formatCode="0.00">
                  <c:v>6.9906129388819664</c:v>
                </c:pt>
                <c:pt idx="70" formatCode="0.00">
                  <c:v>6.8537673719500276</c:v>
                </c:pt>
                <c:pt idx="71" formatCode="0.00">
                  <c:v>6.8646946580391131</c:v>
                </c:pt>
                <c:pt idx="72" formatCode="0.00">
                  <c:v>6.8515666104987503</c:v>
                </c:pt>
                <c:pt idx="73" formatCode="0.00">
                  <c:v>6.9051641821324239</c:v>
                </c:pt>
                <c:pt idx="74" formatCode="0.00">
                  <c:v>6.9219359177011199</c:v>
                </c:pt>
                <c:pt idx="75" formatCode="0.00">
                  <c:v>6.9747420647757679</c:v>
                </c:pt>
                <c:pt idx="76" formatCode="0.00">
                  <c:v>7.006292254219872</c:v>
                </c:pt>
                <c:pt idx="77" formatCode="0.00">
                  <c:v>7.1535495534027547</c:v>
                </c:pt>
                <c:pt idx="78" formatCode="0.00">
                  <c:v>7.3838523930298123</c:v>
                </c:pt>
                <c:pt idx="79" formatCode="0.00">
                  <c:v>7.6051349229317822</c:v>
                </c:pt>
                <c:pt idx="80" formatCode="0.00">
                  <c:v>7.8116329606837951</c:v>
                </c:pt>
                <c:pt idx="81" formatCode="0.00">
                  <c:v>8.0160605804290697</c:v>
                </c:pt>
                <c:pt idx="82" formatCode="0.00">
                  <c:v>8.2221449703911986</c:v>
                </c:pt>
                <c:pt idx="83" formatCode="0.00">
                  <c:v>8.3911536767931949</c:v>
                </c:pt>
                <c:pt idx="84" formatCode="0.00">
                  <c:v>8.732225612385605</c:v>
                </c:pt>
                <c:pt idx="85" formatCode="0.00">
                  <c:v>9.1315042648519835</c:v>
                </c:pt>
                <c:pt idx="86" formatCode="0.00">
                  <c:v>9.6141772199498803</c:v>
                </c:pt>
                <c:pt idx="87" formatCode="0.00">
                  <c:v>10.195871161063678</c:v>
                </c:pt>
                <c:pt idx="88" formatCode="0.00">
                  <c:v>10.864011162268895</c:v>
                </c:pt>
                <c:pt idx="89" formatCode="0.00">
                  <c:v>11.553332318046699</c:v>
                </c:pt>
                <c:pt idx="90" formatCode="0.00">
                  <c:v>12.246565135207788</c:v>
                </c:pt>
                <c:pt idx="91" formatCode="0.00">
                  <c:v>12.980267161573096</c:v>
                </c:pt>
                <c:pt idx="92" formatCode="0.00">
                  <c:v>13.756549086429558</c:v>
                </c:pt>
                <c:pt idx="93" formatCode="0.00">
                  <c:v>14.542352399571129</c:v>
                </c:pt>
                <c:pt idx="94" formatCode="0.00">
                  <c:v>15.307381808280638</c:v>
                </c:pt>
                <c:pt idx="95" formatCode="0.00">
                  <c:v>16.042447481555698</c:v>
                </c:pt>
                <c:pt idx="96" formatCode="0.00">
                  <c:v>16.436263224123792</c:v>
                </c:pt>
                <c:pt idx="97" formatCode="0.00">
                  <c:v>16.682433684652679</c:v>
                </c:pt>
                <c:pt idx="98" formatCode="0.00">
                  <c:v>16.772334821599074</c:v>
                </c:pt>
                <c:pt idx="99" formatCode="0.00">
                  <c:v>16.567170919878649</c:v>
                </c:pt>
                <c:pt idx="100" formatCode="0.00">
                  <c:v>16.219127622831692</c:v>
                </c:pt>
                <c:pt idx="101" formatCode="0.00">
                  <c:v>15.798416110956097</c:v>
                </c:pt>
                <c:pt idx="102" formatCode="0.00">
                  <c:v>15.371999498838008</c:v>
                </c:pt>
                <c:pt idx="103" formatCode="0.00">
                  <c:v>14.902830314081996</c:v>
                </c:pt>
                <c:pt idx="104" formatCode="0.00">
                  <c:v>14.414863409815766</c:v>
                </c:pt>
                <c:pt idx="105" formatCode="0.00">
                  <c:v>13.929825224405718</c:v>
                </c:pt>
                <c:pt idx="106" formatCode="0.00">
                  <c:v>13.458285685320234</c:v>
                </c:pt>
                <c:pt idx="107" formatCode="0.00">
                  <c:v>13.009629392821708</c:v>
                </c:pt>
                <c:pt idx="108" formatCode="0.00">
                  <c:v>12.668398775390145</c:v>
                </c:pt>
                <c:pt idx="109" formatCode="0.00">
                  <c:v>12.329506604453982</c:v>
                </c:pt>
                <c:pt idx="110" formatCode="0.00">
                  <c:v>12.020534300192523</c:v>
                </c:pt>
                <c:pt idx="111" formatCode="0.00">
                  <c:v>11.827838117450668</c:v>
                </c:pt>
                <c:pt idx="112" formatCode="0.00">
                  <c:v>11.651484028260214</c:v>
                </c:pt>
                <c:pt idx="113" formatCode="0.00">
                  <c:v>11.478236125284866</c:v>
                </c:pt>
                <c:pt idx="114" formatCode="0.00">
                  <c:v>11.284978336722389</c:v>
                </c:pt>
                <c:pt idx="115" formatCode="0.00">
                  <c:v>11.091666178062226</c:v>
                </c:pt>
                <c:pt idx="116" formatCode="0.00">
                  <c:v>10.903089518925867</c:v>
                </c:pt>
                <c:pt idx="117" formatCode="0.00">
                  <c:v>10.703248309881047</c:v>
                </c:pt>
                <c:pt idx="118" formatCode="0.00">
                  <c:v>10.513794089987073</c:v>
                </c:pt>
                <c:pt idx="119" formatCode="0.00">
                  <c:v>10.338653081066369</c:v>
                </c:pt>
                <c:pt idx="120" formatCode="0.00">
                  <c:v>10.185206080810417</c:v>
                </c:pt>
                <c:pt idx="121" formatCode="0.00">
                  <c:v>10.044380499051471</c:v>
                </c:pt>
                <c:pt idx="122" formatCode="0.00">
                  <c:v>9.9093167808277798</c:v>
                </c:pt>
                <c:pt idx="123" formatCode="0.00">
                  <c:v>9.7700435623498691</c:v>
                </c:pt>
                <c:pt idx="124" formatCode="0.00">
                  <c:v>9.6403091848809481</c:v>
                </c:pt>
                <c:pt idx="125" formatCode="0.00">
                  <c:v>9.5238902533588004</c:v>
                </c:pt>
                <c:pt idx="126" formatCode="0.00">
                  <c:v>9.4111936658639337</c:v>
                </c:pt>
                <c:pt idx="127" formatCode="0.00">
                  <c:v>9.3367727431416228</c:v>
                </c:pt>
                <c:pt idx="128" formatCode="0.00">
                  <c:v>9.2534287405449618</c:v>
                </c:pt>
                <c:pt idx="129" formatCode="0.00">
                  <c:v>9.1885538554331276</c:v>
                </c:pt>
                <c:pt idx="130" formatCode="0.00">
                  <c:v>9.1548782493343595</c:v>
                </c:pt>
                <c:pt idx="131" formatCode="0.00">
                  <c:v>9.1120894708876392</c:v>
                </c:pt>
                <c:pt idx="132" formatCode="0.00">
                  <c:v>9.0857255694009496</c:v>
                </c:pt>
                <c:pt idx="133" formatCode="0.00">
                  <c:v>9.1119477753516946</c:v>
                </c:pt>
                <c:pt idx="134" formatCode="0.00">
                  <c:v>9.1735821552457963</c:v>
                </c:pt>
                <c:pt idx="135" formatCode="0.00">
                  <c:v>9.2665527645364136</c:v>
                </c:pt>
                <c:pt idx="136" formatCode="0.00">
                  <c:v>9.3749521385193475</c:v>
                </c:pt>
                <c:pt idx="137" formatCode="0.00">
                  <c:v>9.483871039601425</c:v>
                </c:pt>
                <c:pt idx="138" formatCode="0.00">
                  <c:v>9.6378955692437955</c:v>
                </c:pt>
                <c:pt idx="139" formatCode="0.00">
                  <c:v>9.7749464308597425</c:v>
                </c:pt>
                <c:pt idx="140" formatCode="0.00">
                  <c:v>9.9648053294786791</c:v>
                </c:pt>
                <c:pt idx="141" formatCode="0.00">
                  <c:v>10.136431564267582</c:v>
                </c:pt>
                <c:pt idx="142" formatCode="0.00">
                  <c:v>10.308062008782343</c:v>
                </c:pt>
                <c:pt idx="143" formatCode="0.00">
                  <c:v>10.518809495268044</c:v>
                </c:pt>
                <c:pt idx="144" formatCode="0.00">
                  <c:v>10.76699674799724</c:v>
                </c:pt>
                <c:pt idx="145" formatCode="0.00">
                  <c:v>11.014814769968467</c:v>
                </c:pt>
                <c:pt idx="146" formatCode="0.00">
                  <c:v>11.247323388702512</c:v>
                </c:pt>
                <c:pt idx="147" formatCode="0.00">
                  <c:v>11.501943902402672</c:v>
                </c:pt>
                <c:pt idx="148" formatCode="0.00">
                  <c:v>11.749581828605855</c:v>
                </c:pt>
                <c:pt idx="149" formatCode="0.00">
                  <c:v>12.051714281526202</c:v>
                </c:pt>
                <c:pt idx="150" formatCode="0.00">
                  <c:v>12.291111860543509</c:v>
                </c:pt>
                <c:pt idx="151" formatCode="0.00">
                  <c:v>12.553298833840216</c:v>
                </c:pt>
                <c:pt idx="152" formatCode="0.00">
                  <c:v>12.725287977116139</c:v>
                </c:pt>
                <c:pt idx="153" formatCode="0.00">
                  <c:v>12.956033278850626</c:v>
                </c:pt>
                <c:pt idx="154" formatCode="0.00">
                  <c:v>13.161093627617475</c:v>
                </c:pt>
                <c:pt idx="155" formatCode="0.00">
                  <c:v>13.326218756631803</c:v>
                </c:pt>
                <c:pt idx="156" formatCode="0.00">
                  <c:v>13.460758600522183</c:v>
                </c:pt>
                <c:pt idx="157" formatCode="0.00">
                  <c:v>13.562467135605161</c:v>
                </c:pt>
                <c:pt idx="158" formatCode="0.00">
                  <c:v>13.680885762652252</c:v>
                </c:pt>
                <c:pt idx="159" formatCode="0.00">
                  <c:v>13.830264313451039</c:v>
                </c:pt>
                <c:pt idx="160" formatCode="0.00">
                  <c:v>14.056751656666108</c:v>
                </c:pt>
                <c:pt idx="161" formatCode="0.00">
                  <c:v>14.277524865570214</c:v>
                </c:pt>
                <c:pt idx="162" formatCode="0.00">
                  <c:v>14.602828128998397</c:v>
                </c:pt>
                <c:pt idx="163" formatCode="0.00">
                  <c:v>14.934276171676913</c:v>
                </c:pt>
                <c:pt idx="164" formatCode="0.00">
                  <c:v>15.314993914206781</c:v>
                </c:pt>
                <c:pt idx="165" formatCode="0.00">
                  <c:v>15.686985851290942</c:v>
                </c:pt>
                <c:pt idx="166" formatCode="0.00">
                  <c:v>16.075298265442541</c:v>
                </c:pt>
                <c:pt idx="167" formatCode="0.00">
                  <c:v>16.519151619732938</c:v>
                </c:pt>
                <c:pt idx="168" formatCode="0.00">
                  <c:v>16.91983301364084</c:v>
                </c:pt>
                <c:pt idx="169" formatCode="0.00">
                  <c:v>17.413430650544811</c:v>
                </c:pt>
                <c:pt idx="170" formatCode="0.00">
                  <c:v>17.905902363728885</c:v>
                </c:pt>
                <c:pt idx="171" formatCode="0.00">
                  <c:v>18.331664336946886</c:v>
                </c:pt>
                <c:pt idx="172" formatCode="0.00">
                  <c:v>18.705587116667346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F-40B4-B623-A871AF7FC6F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Table1!$S$92:$S$347</c:f>
              <c:strCache>
                <c:ptCount val="17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10-Jan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11-Jan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</c:v>
                </c:pt>
                <c:pt idx="29">
                  <c:v>Jul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12-Jan</c:v>
                </c:pt>
                <c:pt idx="36">
                  <c:v>12-Feb</c:v>
                </c:pt>
                <c:pt idx="37">
                  <c:v>12-Mar</c:v>
                </c:pt>
                <c:pt idx="38">
                  <c:v>Apr</c:v>
                </c:pt>
                <c:pt idx="39">
                  <c:v>May</c:v>
                </c:pt>
                <c:pt idx="40">
                  <c:v>Jun</c:v>
                </c:pt>
                <c:pt idx="41">
                  <c:v>Jul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13-Jan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</c:v>
                </c:pt>
                <c:pt idx="53">
                  <c:v>Jul</c:v>
                </c:pt>
                <c:pt idx="54">
                  <c:v>Aug</c:v>
                </c:pt>
                <c:pt idx="55">
                  <c:v>Sep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14-Jan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</c:v>
                </c:pt>
                <c:pt idx="65">
                  <c:v>Jul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15-Jan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</c:v>
                </c:pt>
                <c:pt idx="77">
                  <c:v>Jul</c:v>
                </c:pt>
                <c:pt idx="78">
                  <c:v>Aug</c:v>
                </c:pt>
                <c:pt idx="79">
                  <c:v>Sep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16-Jan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</c:v>
                </c:pt>
                <c:pt idx="89">
                  <c:v>Jul</c:v>
                </c:pt>
                <c:pt idx="90">
                  <c:v>Aug</c:v>
                </c:pt>
                <c:pt idx="91">
                  <c:v>Sep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17-Jan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</c:v>
                </c:pt>
                <c:pt idx="101">
                  <c:v>Jul</c:v>
                </c:pt>
                <c:pt idx="102">
                  <c:v>Aug</c:v>
                </c:pt>
                <c:pt idx="103">
                  <c:v>Sep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18-Jan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June</c:v>
                </c:pt>
                <c:pt idx="113">
                  <c:v>July</c:v>
                </c:pt>
                <c:pt idx="114">
                  <c:v>August</c:v>
                </c:pt>
                <c:pt idx="115">
                  <c:v>September</c:v>
                </c:pt>
                <c:pt idx="116">
                  <c:v>October</c:v>
                </c:pt>
                <c:pt idx="117">
                  <c:v>November</c:v>
                </c:pt>
                <c:pt idx="118">
                  <c:v>December</c:v>
                </c:pt>
                <c:pt idx="119">
                  <c:v>January</c:v>
                </c:pt>
                <c:pt idx="120">
                  <c:v>February</c:v>
                </c:pt>
                <c:pt idx="121">
                  <c:v>March</c:v>
                </c:pt>
                <c:pt idx="122">
                  <c:v>April</c:v>
                </c:pt>
                <c:pt idx="123">
                  <c:v>May</c:v>
                </c:pt>
                <c:pt idx="124">
                  <c:v>June</c:v>
                </c:pt>
                <c:pt idx="125">
                  <c:v>July</c:v>
                </c:pt>
                <c:pt idx="126">
                  <c:v>August</c:v>
                </c:pt>
                <c:pt idx="127">
                  <c:v>September</c:v>
                </c:pt>
                <c:pt idx="128">
                  <c:v>October</c:v>
                </c:pt>
                <c:pt idx="129">
                  <c:v>November</c:v>
                </c:pt>
                <c:pt idx="130">
                  <c:v>December</c:v>
                </c:pt>
                <c:pt idx="131">
                  <c:v>January</c:v>
                </c:pt>
                <c:pt idx="132">
                  <c:v>February</c:v>
                </c:pt>
                <c:pt idx="133">
                  <c:v>March</c:v>
                </c:pt>
                <c:pt idx="134">
                  <c:v>April</c:v>
                </c:pt>
                <c:pt idx="135">
                  <c:v>May</c:v>
                </c:pt>
                <c:pt idx="136">
                  <c:v>June</c:v>
                </c:pt>
                <c:pt idx="137">
                  <c:v>July</c:v>
                </c:pt>
                <c:pt idx="138">
                  <c:v>August</c:v>
                </c:pt>
                <c:pt idx="139">
                  <c:v>September</c:v>
                </c:pt>
                <c:pt idx="140">
                  <c:v>October</c:v>
                </c:pt>
                <c:pt idx="141">
                  <c:v>November</c:v>
                </c:pt>
                <c:pt idx="142">
                  <c:v>December</c:v>
                </c:pt>
                <c:pt idx="143">
                  <c:v>January</c:v>
                </c:pt>
                <c:pt idx="144">
                  <c:v>February</c:v>
                </c:pt>
                <c:pt idx="145">
                  <c:v>March</c:v>
                </c:pt>
                <c:pt idx="146">
                  <c:v>April</c:v>
                </c:pt>
                <c:pt idx="147">
                  <c:v>May</c:v>
                </c:pt>
                <c:pt idx="148">
                  <c:v>June</c:v>
                </c:pt>
                <c:pt idx="149">
                  <c:v>July</c:v>
                </c:pt>
                <c:pt idx="150">
                  <c:v>August</c:v>
                </c:pt>
                <c:pt idx="151">
                  <c:v>September</c:v>
                </c:pt>
                <c:pt idx="152">
                  <c:v>October</c:v>
                </c:pt>
                <c:pt idx="153">
                  <c:v>November</c:v>
                </c:pt>
                <c:pt idx="154">
                  <c:v>December</c:v>
                </c:pt>
                <c:pt idx="155">
                  <c:v>January</c:v>
                </c:pt>
                <c:pt idx="156">
                  <c:v>February</c:v>
                </c:pt>
                <c:pt idx="157">
                  <c:v>March</c:v>
                </c:pt>
                <c:pt idx="158">
                  <c:v>April</c:v>
                </c:pt>
                <c:pt idx="159">
                  <c:v>May</c:v>
                </c:pt>
                <c:pt idx="160">
                  <c:v>June</c:v>
                </c:pt>
                <c:pt idx="161">
                  <c:v>July</c:v>
                </c:pt>
                <c:pt idx="162">
                  <c:v>August</c:v>
                </c:pt>
                <c:pt idx="163">
                  <c:v>September</c:v>
                </c:pt>
                <c:pt idx="164">
                  <c:v>October</c:v>
                </c:pt>
                <c:pt idx="165">
                  <c:v>November</c:v>
                </c:pt>
                <c:pt idx="166">
                  <c:v>December</c:v>
                </c:pt>
                <c:pt idx="167">
                  <c:v>January</c:v>
                </c:pt>
                <c:pt idx="168">
                  <c:v>February</c:v>
                </c:pt>
                <c:pt idx="169">
                  <c:v>March</c:v>
                </c:pt>
                <c:pt idx="170">
                  <c:v>April</c:v>
                </c:pt>
                <c:pt idx="171">
                  <c:v>May</c:v>
                </c:pt>
                <c:pt idx="172">
                  <c:v>June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3"/>
                <c:pt idx="0">
                  <c:v>12.566777795629775</c:v>
                </c:pt>
                <c:pt idx="1">
                  <c:v>13.101404149576339</c:v>
                </c:pt>
                <c:pt idx="2">
                  <c:v>13.509681641070358</c:v>
                </c:pt>
                <c:pt idx="3">
                  <c:v>13.787064911555746</c:v>
                </c:pt>
                <c:pt idx="4">
                  <c:v>13.69353832963094</c:v>
                </c:pt>
                <c:pt idx="5">
                  <c:v>13.437070938215086</c:v>
                </c:pt>
                <c:pt idx="6">
                  <c:v>13.307228570883495</c:v>
                </c:pt>
                <c:pt idx="7">
                  <c:v>13.065106071689797</c:v>
                </c:pt>
                <c:pt idx="8">
                  <c:v>12.802903770609603</c:v>
                </c:pt>
                <c:pt idx="9">
                  <c:v>12.608677603996128</c:v>
                </c:pt>
                <c:pt idx="10">
                  <c:v>12.537924295109491</c:v>
                </c:pt>
                <c:pt idx="11">
                  <c:v>12.585751837228656</c:v>
                </c:pt>
                <c:pt idx="12">
                  <c:v>12.700493610164159</c:v>
                </c:pt>
                <c:pt idx="13">
                  <c:v>12.75716072305859</c:v>
                </c:pt>
                <c:pt idx="14">
                  <c:v>12.915432592673355</c:v>
                </c:pt>
                <c:pt idx="15">
                  <c:v>12.892594349626663</c:v>
                </c:pt>
                <c:pt idx="16">
                  <c:v>13.132440965441191</c:v>
                </c:pt>
                <c:pt idx="17">
                  <c:v>13.284042031179084</c:v>
                </c:pt>
                <c:pt idx="18">
                  <c:v>13.500487794937996</c:v>
                </c:pt>
                <c:pt idx="19">
                  <c:v>13.763503577087263</c:v>
                </c:pt>
                <c:pt idx="20">
                  <c:v>13.907856551714133</c:v>
                </c:pt>
                <c:pt idx="21">
                  <c:v>13.927967530841642</c:v>
                </c:pt>
                <c:pt idx="22">
                  <c:v>13.7400521363694</c:v>
                </c:pt>
                <c:pt idx="23">
                  <c:v>13.541700533007955</c:v>
                </c:pt>
                <c:pt idx="24">
                  <c:v>13.160992312925842</c:v>
                </c:pt>
                <c:pt idx="25">
                  <c:v>13.000586833367308</c:v>
                </c:pt>
                <c:pt idx="26">
                  <c:v>12.694480371973611</c:v>
                </c:pt>
                <c:pt idx="27">
                  <c:v>12.647751239022355</c:v>
                </c:pt>
                <c:pt idx="28">
                  <c:v>12.321337119171076</c:v>
                </c:pt>
                <c:pt idx="29">
                  <c:v>12.009176644370982</c:v>
                </c:pt>
                <c:pt idx="30">
                  <c:v>11.635187586693775</c:v>
                </c:pt>
                <c:pt idx="31">
                  <c:v>11.363394278453697</c:v>
                </c:pt>
                <c:pt idx="32">
                  <c:v>11.129763167015099</c:v>
                </c:pt>
                <c:pt idx="33">
                  <c:v>10.952065742709792</c:v>
                </c:pt>
                <c:pt idx="34">
                  <c:v>10.826137188001809</c:v>
                </c:pt>
                <c:pt idx="35">
                  <c:v>10.885825675304844</c:v>
                </c:pt>
                <c:pt idx="36">
                  <c:v>10.954836427345583</c:v>
                </c:pt>
                <c:pt idx="37">
                  <c:v>10.914232798877549</c:v>
                </c:pt>
                <c:pt idx="38">
                  <c:v>11.054101742190639</c:v>
                </c:pt>
                <c:pt idx="39">
                  <c:v>11.095615705154799</c:v>
                </c:pt>
                <c:pt idx="40">
                  <c:v>11.319754663273713</c:v>
                </c:pt>
                <c:pt idx="41">
                  <c:v>11.599390187304152</c:v>
                </c:pt>
                <c:pt idx="42">
                  <c:v>11.790714632163883</c:v>
                </c:pt>
                <c:pt idx="43">
                  <c:v>11.858976764624131</c:v>
                </c:pt>
                <c:pt idx="44">
                  <c:v>11.94847354440482</c:v>
                </c:pt>
                <c:pt idx="45">
                  <c:v>12.09124482431352</c:v>
                </c:pt>
                <c:pt idx="46">
                  <c:v>12.22424130205826</c:v>
                </c:pt>
                <c:pt idx="47">
                  <c:v>11.908421411334686</c:v>
                </c:pt>
                <c:pt idx="48">
                  <c:v>11.702645336569546</c:v>
                </c:pt>
                <c:pt idx="49">
                  <c:v>11.393753180148209</c:v>
                </c:pt>
                <c:pt idx="50">
                  <c:v>11.072334297706817</c:v>
                </c:pt>
                <c:pt idx="51">
                  <c:v>10.760835057190391</c:v>
                </c:pt>
                <c:pt idx="52">
                  <c:v>10.382611579111938</c:v>
                </c:pt>
                <c:pt idx="53">
                  <c:v>10.04698872953</c:v>
                </c:pt>
                <c:pt idx="54">
                  <c:v>9.7605106143165017</c:v>
                </c:pt>
                <c:pt idx="55">
                  <c:v>9.4855913165385033</c:v>
                </c:pt>
                <c:pt idx="56">
                  <c:v>9.1667327132109619</c:v>
                </c:pt>
                <c:pt idx="57">
                  <c:v>8.8153020748627</c:v>
                </c:pt>
                <c:pt idx="58">
                  <c:v>8.4955183826566127</c:v>
                </c:pt>
                <c:pt idx="59">
                  <c:v>8.407941461299103</c:v>
                </c:pt>
                <c:pt idx="60">
                  <c:v>8.2574658986916916</c:v>
                </c:pt>
                <c:pt idx="61">
                  <c:v>8.1895571597021615</c:v>
                </c:pt>
                <c:pt idx="62">
                  <c:v>8.0918708101957151</c:v>
                </c:pt>
                <c:pt idx="63">
                  <c:v>8.0116300839270451</c:v>
                </c:pt>
                <c:pt idx="64">
                  <c:v>7.997787225444327</c:v>
                </c:pt>
                <c:pt idx="65">
                  <c:v>7.9678925452242737</c:v>
                </c:pt>
                <c:pt idx="66" formatCode="0.0">
                  <c:v>7.9956986011978017</c:v>
                </c:pt>
                <c:pt idx="67" formatCode="0.0">
                  <c:v>8.0268127463973116</c:v>
                </c:pt>
                <c:pt idx="68" formatCode="0.0">
                  <c:v>8.0472407084363198</c:v>
                </c:pt>
                <c:pt idx="69" formatCode="0.0">
                  <c:v>8.0461297833491301</c:v>
                </c:pt>
                <c:pt idx="70" formatCode="0.0">
                  <c:v>8.0474108796791768</c:v>
                </c:pt>
                <c:pt idx="71" formatCode="0.0">
                  <c:v>8.0625439233223943</c:v>
                </c:pt>
                <c:pt idx="72" formatCode="0.0">
                  <c:v>8.116560000584272</c:v>
                </c:pt>
                <c:pt idx="73" formatCode="0.0">
                  <c:v>8.1758216127325767</c:v>
                </c:pt>
                <c:pt idx="74" formatCode="0.0">
                  <c:v>8.2432021996899891</c:v>
                </c:pt>
                <c:pt idx="75" formatCode="0.0">
                  <c:v>8.3312266082171504</c:v>
                </c:pt>
                <c:pt idx="76" formatCode="0.0">
                  <c:v>8.4168101776367195</c:v>
                </c:pt>
                <c:pt idx="77" formatCode="0.0">
                  <c:v>8.496989320288435</c:v>
                </c:pt>
                <c:pt idx="78" formatCode="0.0">
                  <c:v>8.566461039089063</c:v>
                </c:pt>
                <c:pt idx="79" formatCode="0.0">
                  <c:v>8.6577601203504457</c:v>
                </c:pt>
                <c:pt idx="80" formatCode="0.0">
                  <c:v>8.7603831027591497</c:v>
                </c:pt>
                <c:pt idx="81" formatCode="0.0">
                  <c:v>8.8792315580593595</c:v>
                </c:pt>
                <c:pt idx="82" formatCode="0.0">
                  <c:v>9.0094349800770317</c:v>
                </c:pt>
                <c:pt idx="83" formatCode="0.0">
                  <c:v>9.1300136594079078</c:v>
                </c:pt>
                <c:pt idx="84" formatCode="0.0">
                  <c:v>9.3858899646981087</c:v>
                </c:pt>
                <c:pt idx="85" formatCode="0.0">
                  <c:v>9.750670600144602</c:v>
                </c:pt>
                <c:pt idx="86" formatCode="0.0">
                  <c:v>10.182218038939013</c:v>
                </c:pt>
                <c:pt idx="87" formatCode="0.0">
                  <c:v>10.745728928053083</c:v>
                </c:pt>
                <c:pt idx="88" formatCode="0.0">
                  <c:v>11.371587936007415</c:v>
                </c:pt>
                <c:pt idx="89" formatCode="0.0">
                  <c:v>12.04481841401433</c:v>
                </c:pt>
                <c:pt idx="90" formatCode="0.0">
                  <c:v>12.744438057020432</c:v>
                </c:pt>
                <c:pt idx="91" formatCode="0.0">
                  <c:v>13.454155800653993</c:v>
                </c:pt>
                <c:pt idx="92" formatCode="0.0">
                  <c:v>14.205745495160741</c:v>
                </c:pt>
                <c:pt idx="93" formatCode="0.0">
                  <c:v>14.957860172211483</c:v>
                </c:pt>
                <c:pt idx="94" formatCode="0.0">
                  <c:v>15.696812638797255</c:v>
                </c:pt>
                <c:pt idx="95" formatCode="0.0">
                  <c:v>16.440571470445732</c:v>
                </c:pt>
                <c:pt idx="96" formatCode="0.0">
                  <c:v>16.958386037357599</c:v>
                </c:pt>
                <c:pt idx="97" formatCode="0.0">
                  <c:v>17.315030486428284</c:v>
                </c:pt>
                <c:pt idx="98" formatCode="0.0">
                  <c:v>17.591451936488326</c:v>
                </c:pt>
                <c:pt idx="99" formatCode="0.00">
                  <c:v>17.628013046615195</c:v>
                </c:pt>
                <c:pt idx="100" formatCode="0.00">
                  <c:v>17.578403259316858</c:v>
                </c:pt>
                <c:pt idx="101" formatCode="0.00">
                  <c:v>17.474590612488655</c:v>
                </c:pt>
                <c:pt idx="102" formatCode="0.00">
                  <c:v>17.331426100507258</c:v>
                </c:pt>
                <c:pt idx="103" formatCode="0.00">
                  <c:v>17.16953206560197</c:v>
                </c:pt>
                <c:pt idx="104" formatCode="0.00">
                  <c:v>16.968149571713383</c:v>
                </c:pt>
                <c:pt idx="105" formatCode="0.00">
                  <c:v>16.759547922183188</c:v>
                </c:pt>
                <c:pt idx="106" formatCode="0.00">
                  <c:v>16.502266213964063</c:v>
                </c:pt>
                <c:pt idx="107" formatCode="0.00">
                  <c:v>16.215303860044443</c:v>
                </c:pt>
                <c:pt idx="108" formatCode="0.00">
                  <c:v>15.93043782143306</c:v>
                </c:pt>
                <c:pt idx="109" formatCode="0.00">
                  <c:v>15.599200258211638</c:v>
                </c:pt>
                <c:pt idx="110" formatCode="0.00">
                  <c:v>15.196006268224821</c:v>
                </c:pt>
                <c:pt idx="111" formatCode="0.00">
                  <c:v>14.792541758447271</c:v>
                </c:pt>
                <c:pt idx="112" formatCode="0.00">
                  <c:v>14.370667340824255</c:v>
                </c:pt>
                <c:pt idx="113" formatCode="0.00">
                  <c:v>13.949721349772062</c:v>
                </c:pt>
                <c:pt idx="114" formatCode="0.00">
                  <c:v>13.546004008133153</c:v>
                </c:pt>
                <c:pt idx="115" formatCode="0.00">
                  <c:v>13.156623410382423</c:v>
                </c:pt>
                <c:pt idx="116" formatCode="0.00">
                  <c:v>12.777136890386643</c:v>
                </c:pt>
                <c:pt idx="117" formatCode="0.00">
                  <c:v>12.406115412074925</c:v>
                </c:pt>
                <c:pt idx="118" formatCode="0.00">
                  <c:v>12.095106517343154</c:v>
                </c:pt>
                <c:pt idx="119" formatCode="0.00">
                  <c:v>11.801037453586034</c:v>
                </c:pt>
                <c:pt idx="120" formatCode="0.00">
                  <c:v>11.56447354516439</c:v>
                </c:pt>
                <c:pt idx="121" formatCode="0.00">
                  <c:v>11.400722795973749</c:v>
                </c:pt>
                <c:pt idx="122" formatCode="0.00">
                  <c:v>11.314473677076649</c:v>
                </c:pt>
                <c:pt idx="123" formatCode="0.000">
                  <c:v>11.298688510172354</c:v>
                </c:pt>
                <c:pt idx="124" formatCode="0.000">
                  <c:v>11.296907377054907</c:v>
                </c:pt>
                <c:pt idx="125" formatCode="0.000">
                  <c:v>11.290507889533657</c:v>
                </c:pt>
                <c:pt idx="126" formatCode="0.000">
                  <c:v>11.271356707166987</c:v>
                </c:pt>
                <c:pt idx="127" formatCode="0.00">
                  <c:v>11.267916816819508</c:v>
                </c:pt>
                <c:pt idx="128" formatCode="0.00">
                  <c:v>11.298332281425559</c:v>
                </c:pt>
                <c:pt idx="129" formatCode="0.00">
                  <c:v>11.348366732766024</c:v>
                </c:pt>
                <c:pt idx="130" formatCode="0.00">
                  <c:v>11.396422337811558</c:v>
                </c:pt>
                <c:pt idx="131" formatCode="0.00">
                  <c:v>11.462441545722598</c:v>
                </c:pt>
                <c:pt idx="132" formatCode="0.00">
                  <c:v>11.538889590468713</c:v>
                </c:pt>
                <c:pt idx="133" formatCode="0.00">
                  <c:v>11.623996785090512</c:v>
                </c:pt>
                <c:pt idx="134" formatCode="0.00">
                  <c:v>11.706232234334621</c:v>
                </c:pt>
                <c:pt idx="135" formatCode="0.00">
                  <c:v>11.791474611091758</c:v>
                </c:pt>
                <c:pt idx="136" formatCode="0.00">
                  <c:v>11.90376086322766</c:v>
                </c:pt>
                <c:pt idx="137" formatCode="0.00">
                  <c:v>12.0486909744711</c:v>
                </c:pt>
                <c:pt idx="138" formatCode="0.00">
                  <c:v>12.232940315078309</c:v>
                </c:pt>
                <c:pt idx="139" formatCode="0.00">
                  <c:v>12.440447861258065</c:v>
                </c:pt>
                <c:pt idx="140" formatCode="0.00">
                  <c:v>12.663748806612801</c:v>
                </c:pt>
                <c:pt idx="141" formatCode="0.00">
                  <c:v>12.923212699692542</c:v>
                </c:pt>
                <c:pt idx="142" formatCode="0.00">
                  <c:v>13.246023427659765</c:v>
                </c:pt>
                <c:pt idx="143" formatCode="0.00">
                  <c:v>13.616219517119688</c:v>
                </c:pt>
                <c:pt idx="144" formatCode="0.00">
                  <c:v>14.05320058886052</c:v>
                </c:pt>
                <c:pt idx="145" formatCode="0.00">
                  <c:v>14.554083127810571</c:v>
                </c:pt>
                <c:pt idx="146" formatCode="0.00">
                  <c:v>15.038922817900712</c:v>
                </c:pt>
                <c:pt idx="147" formatCode="0.00">
                  <c:v>15.498847782500391</c:v>
                </c:pt>
                <c:pt idx="148" formatCode="0.00">
                  <c:v>15.926863791903514</c:v>
                </c:pt>
                <c:pt idx="149" formatCode="0.00">
                  <c:v>16.297607241864839</c:v>
                </c:pt>
                <c:pt idx="150" formatCode="0.00">
                  <c:v>16.601049950911246</c:v>
                </c:pt>
                <c:pt idx="151" formatCode="0.00">
                  <c:v>16.829671739455506</c:v>
                </c:pt>
                <c:pt idx="152" formatCode="0.00">
                  <c:v>16.957833960999366</c:v>
                </c:pt>
                <c:pt idx="153" formatCode="0.00">
                  <c:v>16.979337421786539</c:v>
                </c:pt>
                <c:pt idx="154" formatCode="0.00">
                  <c:v>16.952845722160802</c:v>
                </c:pt>
                <c:pt idx="155" formatCode="0.00">
                  <c:v>16.868674500276825</c:v>
                </c:pt>
                <c:pt idx="156" formatCode="0.00">
                  <c:v>16.727590908824823</c:v>
                </c:pt>
                <c:pt idx="157" formatCode="0.00">
                  <c:v>16.543771495093807</c:v>
                </c:pt>
                <c:pt idx="158" formatCode="0.00">
                  <c:v>16.448688461072791</c:v>
                </c:pt>
                <c:pt idx="159" formatCode="0.00">
                  <c:v>16.449086212046154</c:v>
                </c:pt>
                <c:pt idx="160" formatCode="0.00">
                  <c:v>16.542139615470333</c:v>
                </c:pt>
                <c:pt idx="161" formatCode="0.00">
                  <c:v>16.754854297506824</c:v>
                </c:pt>
                <c:pt idx="162" formatCode="0.00">
                  <c:v>17.070230202882513</c:v>
                </c:pt>
                <c:pt idx="163" formatCode="0.00">
                  <c:v>17.432039180981732</c:v>
                </c:pt>
                <c:pt idx="164" formatCode="0.00">
                  <c:v>17.864946527115649</c:v>
                </c:pt>
                <c:pt idx="165" formatCode="0.00">
                  <c:v>18.372037534636945</c:v>
                </c:pt>
                <c:pt idx="166" formatCode="0.00">
                  <c:v>18.847187784327417</c:v>
                </c:pt>
                <c:pt idx="167" formatCode="0.00">
                  <c:v>19.361890951834141</c:v>
                </c:pt>
                <c:pt idx="168" formatCode="0.00">
                  <c:v>19.872646709235369</c:v>
                </c:pt>
                <c:pt idx="169" formatCode="0.00">
                  <c:v>20.374587520928372</c:v>
                </c:pt>
                <c:pt idx="170" formatCode="0.00">
                  <c:v>20.816144675116959</c:v>
                </c:pt>
                <c:pt idx="171" formatCode="0.00">
                  <c:v>21.199904140365305</c:v>
                </c:pt>
                <c:pt idx="172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F-40B4-B623-A871AF7FC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1375"/>
        <c:axId val="1"/>
      </c:lineChart>
      <c:catAx>
        <c:axId val="8196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13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2967993247663395"/>
          <c:w val="0.51827672279165449"/>
          <c:h val="0.18953220900431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9690983283577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Table2!$W$162:$W$345</c:f>
              <c:strCache>
                <c:ptCount val="17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Table2!$U$91:$U$345</c:f>
              <c:numCache>
                <c:formatCode>0.0</c:formatCode>
                <c:ptCount val="17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C-4503-B4CA-7EE2FFB3C00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Table2!$W$162:$W$345</c:f>
              <c:strCache>
                <c:ptCount val="17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Table2!$V$93:$V$345</c:f>
              <c:numCache>
                <c:formatCode>0.0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  <c:pt idx="171">
                  <c:v>20.816144675116959</c:v>
                </c:pt>
                <c:pt idx="172">
                  <c:v>21.199904140365305</c:v>
                </c:pt>
                <c:pt idx="173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C-4503-B4CA-7EE2FFB3C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9535"/>
        <c:axId val="1"/>
      </c:lineChart>
      <c:catAx>
        <c:axId val="8196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95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0325872298009577E-2"/>
          <c:w val="0.20704311936403144"/>
          <c:h val="0.21951942081850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741351132"/>
          <c:y val="2.8985369884320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Table3!$W$89:$W$345</c:f>
              <c:strCache>
                <c:ptCount val="17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Table3!$U$89:$U$345</c:f>
              <c:numCache>
                <c:formatCode>0.0</c:formatCode>
                <c:ptCount val="174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C-4B02-BBD7-F9E55498775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Table3!$W$89:$W$345</c:f>
              <c:strCache>
                <c:ptCount val="17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Table3!$V$89:$V$345</c:f>
              <c:numCache>
                <c:formatCode>0.0</c:formatCode>
                <c:ptCount val="17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C-4B02-BBD7-F9E554987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66175"/>
        <c:axId val="1"/>
      </c:lineChart>
      <c:catAx>
        <c:axId val="88866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6617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75676837033181"/>
          <c:y val="9.3159029290579648E-2"/>
          <c:w val="0.24016879477421263"/>
          <c:h val="0.18631805858115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8690122414"/>
          <c:y val="7.09215727596094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Table4!$W$90:$W$346</c:f>
              <c:strCache>
                <c:ptCount val="17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Table4!$U$90:$U$346</c:f>
              <c:numCache>
                <c:formatCode>0.0</c:formatCode>
                <c:ptCount val="17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F-43FD-9D15-A22E554601F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Table4!$W$90:$W$346</c:f>
              <c:strCache>
                <c:ptCount val="17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</c:strCache>
            </c:strRef>
          </c:cat>
          <c:val>
            <c:numRef>
              <c:f>Table4!$V$89:$V$346</c:f>
              <c:numCache>
                <c:formatCode>0.0</c:formatCode>
                <c:ptCount val="17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F-43FD-9D15-A22E55460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68575"/>
        <c:axId val="1"/>
      </c:lineChart>
      <c:catAx>
        <c:axId val="8886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6857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348</xdr:row>
      <xdr:rowOff>0</xdr:rowOff>
    </xdr:from>
    <xdr:to>
      <xdr:col>11</xdr:col>
      <xdr:colOff>678180</xdr:colOff>
      <xdr:row>372</xdr:row>
      <xdr:rowOff>91440</xdr:rowOff>
    </xdr:to>
    <xdr:graphicFrame macro="">
      <xdr:nvGraphicFramePr>
        <xdr:cNvPr id="40297548" name="Chart 11">
          <a:extLst>
            <a:ext uri="{FF2B5EF4-FFF2-40B4-BE49-F238E27FC236}">
              <a16:creationId xmlns:a16="http://schemas.microsoft.com/office/drawing/2014/main" id="{FEECB69D-1830-B0C4-3170-4FB6A641B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348</xdr:row>
      <xdr:rowOff>0</xdr:rowOff>
    </xdr:from>
    <xdr:to>
      <xdr:col>20</xdr:col>
      <xdr:colOff>441960</xdr:colOff>
      <xdr:row>371</xdr:row>
      <xdr:rowOff>76200</xdr:rowOff>
    </xdr:to>
    <xdr:graphicFrame macro="">
      <xdr:nvGraphicFramePr>
        <xdr:cNvPr id="40297549" name="Chart 12">
          <a:extLst>
            <a:ext uri="{FF2B5EF4-FFF2-40B4-BE49-F238E27FC236}">
              <a16:creationId xmlns:a16="http://schemas.microsoft.com/office/drawing/2014/main" id="{BDCC3DD4-97FC-8A4E-CF18-AD0639383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345</xdr:row>
      <xdr:rowOff>38100</xdr:rowOff>
    </xdr:from>
    <xdr:to>
      <xdr:col>17</xdr:col>
      <xdr:colOff>0</xdr:colOff>
      <xdr:row>364</xdr:row>
      <xdr:rowOff>45720</xdr:rowOff>
    </xdr:to>
    <xdr:graphicFrame macro="">
      <xdr:nvGraphicFramePr>
        <xdr:cNvPr id="40300582" name="Chart 1">
          <a:extLst>
            <a:ext uri="{FF2B5EF4-FFF2-40B4-BE49-F238E27FC236}">
              <a16:creationId xmlns:a16="http://schemas.microsoft.com/office/drawing/2014/main" id="{518AFDB9-95FD-7793-637E-6BD40789D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346</xdr:row>
      <xdr:rowOff>0</xdr:rowOff>
    </xdr:from>
    <xdr:to>
      <xdr:col>21</xdr:col>
      <xdr:colOff>335280</xdr:colOff>
      <xdr:row>368</xdr:row>
      <xdr:rowOff>76200</xdr:rowOff>
    </xdr:to>
    <xdr:graphicFrame macro="">
      <xdr:nvGraphicFramePr>
        <xdr:cNvPr id="40306726" name="Chart 1">
          <a:extLst>
            <a:ext uri="{FF2B5EF4-FFF2-40B4-BE49-F238E27FC236}">
              <a16:creationId xmlns:a16="http://schemas.microsoft.com/office/drawing/2014/main" id="{B476897B-16DB-A62B-80B1-16A61927D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347</xdr:row>
      <xdr:rowOff>83820</xdr:rowOff>
    </xdr:from>
    <xdr:to>
      <xdr:col>22</xdr:col>
      <xdr:colOff>205740</xdr:colOff>
      <xdr:row>368</xdr:row>
      <xdr:rowOff>121920</xdr:rowOff>
    </xdr:to>
    <xdr:graphicFrame macro="">
      <xdr:nvGraphicFramePr>
        <xdr:cNvPr id="40308774" name="Chart 1">
          <a:extLst>
            <a:ext uri="{FF2B5EF4-FFF2-40B4-BE49-F238E27FC236}">
              <a16:creationId xmlns:a16="http://schemas.microsoft.com/office/drawing/2014/main" id="{F499CF67-568A-8E29-F7D5-7EF23BDEA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8"/>
  <sheetViews>
    <sheetView tabSelected="1" topLeftCell="A2" zoomScale="110" zoomScaleNormal="110" zoomScaleSheetLayoutView="118" workbookViewId="0">
      <pane ySplit="173" topLeftCell="A335" activePane="bottomLeft" state="frozen"/>
      <selection activeCell="A2" sqref="A2"/>
      <selection pane="bottomLeft" activeCell="A175" sqref="A175"/>
    </sheetView>
  </sheetViews>
  <sheetFormatPr defaultColWidth="9.109375" defaultRowHeight="10.199999999999999" x14ac:dyDescent="0.2"/>
  <cols>
    <col min="1" max="1" width="5.3320312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88671875" style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42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41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31</v>
      </c>
      <c r="F4" s="35" t="s">
        <v>30</v>
      </c>
      <c r="G4" s="36" t="s">
        <v>33</v>
      </c>
      <c r="H4" s="34" t="s">
        <v>21</v>
      </c>
      <c r="I4" s="35" t="s">
        <v>22</v>
      </c>
      <c r="J4" s="35" t="s">
        <v>31</v>
      </c>
      <c r="K4" s="35" t="s">
        <v>30</v>
      </c>
      <c r="L4" s="36" t="s">
        <v>33</v>
      </c>
      <c r="M4" s="34" t="s">
        <v>21</v>
      </c>
      <c r="N4" s="35" t="s">
        <v>22</v>
      </c>
      <c r="O4" s="35" t="s">
        <v>31</v>
      </c>
      <c r="P4" s="35" t="s">
        <v>30</v>
      </c>
      <c r="Q4" s="36" t="s">
        <v>33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 t="s">
        <v>29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34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34</v>
      </c>
    </row>
    <row r="96" spans="1:19" ht="13.2" hidden="1" x14ac:dyDescent="0.25">
      <c r="B96" s="23" t="s">
        <v>35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35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34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34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35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50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34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34</v>
      </c>
    </row>
    <row r="120" spans="1:24" ht="13.2" hidden="1" x14ac:dyDescent="0.25">
      <c r="A120" s="39"/>
      <c r="B120" s="23" t="s">
        <v>35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35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34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35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34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35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50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34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35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34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35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50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hidden="1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34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34</v>
      </c>
    </row>
    <row r="180" spans="1:19" ht="13.5" customHeight="1" x14ac:dyDescent="0.25">
      <c r="A180" s="43"/>
      <c r="B180" s="24" t="s">
        <v>35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9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1"/>
      <c r="V235" s="108"/>
      <c r="W235" s="110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158.41206963642375</v>
      </c>
      <c r="I241" s="24">
        <v>154.40462053922812</v>
      </c>
      <c r="J241" s="113">
        <v>0.44561462142735309</v>
      </c>
      <c r="K241" s="113">
        <v>6.2639699359672534</v>
      </c>
      <c r="L241" s="112">
        <v>7.3254521214223445</v>
      </c>
      <c r="M241" s="24">
        <v>164.01229601924089</v>
      </c>
      <c r="N241" s="24">
        <v>157.33587070759808</v>
      </c>
      <c r="O241" s="113">
        <v>0.55093152014332247</v>
      </c>
      <c r="P241" s="112">
        <v>9.959344472785034</v>
      </c>
      <c r="Q241" s="112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159.42580045152499</v>
      </c>
      <c r="I242" s="24">
        <v>155.18936235434356</v>
      </c>
      <c r="J242" s="113">
        <v>0.63993281410176905</v>
      </c>
      <c r="K242" s="113">
        <v>6.2775621078934591</v>
      </c>
      <c r="L242" s="112">
        <v>7.2281374995261558</v>
      </c>
      <c r="M242" s="24">
        <v>164.99705859325221</v>
      </c>
      <c r="N242" s="24">
        <v>158.54897181539482</v>
      </c>
      <c r="O242" s="113">
        <v>0.60041996722964086</v>
      </c>
      <c r="P242" s="112">
        <v>9.676434633764714</v>
      </c>
      <c r="Q242" s="112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160.34419605521992</v>
      </c>
      <c r="I243" s="24">
        <v>155.97560291682882</v>
      </c>
      <c r="J243" s="113">
        <v>0.57606460252597458</v>
      </c>
      <c r="K243" s="113">
        <v>6.2520243404800055</v>
      </c>
      <c r="L243" s="112">
        <v>7.1156940338718471</v>
      </c>
      <c r="M243" s="24">
        <v>165.81503205697547</v>
      </c>
      <c r="N243" s="24">
        <v>159.72969580675357</v>
      </c>
      <c r="O243" s="113">
        <v>0.49575033076179409</v>
      </c>
      <c r="P243" s="112">
        <v>9.343243963265536</v>
      </c>
      <c r="Q243" s="112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161.26730035009115</v>
      </c>
      <c r="I244" s="24">
        <v>156.76677740837064</v>
      </c>
      <c r="J244" s="113">
        <v>0.57570172016285426</v>
      </c>
      <c r="K244" s="113">
        <v>6.255447928175542</v>
      </c>
      <c r="L244" s="112">
        <v>6.9906129388819664</v>
      </c>
      <c r="M244" s="24">
        <v>166.83757748338886</v>
      </c>
      <c r="N244" s="24">
        <v>160.8945225358074</v>
      </c>
      <c r="O244" s="113">
        <v>0.61667836367334417</v>
      </c>
      <c r="P244" s="112">
        <v>9.1442837483938888</v>
      </c>
      <c r="Q244" s="112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162.52846580918103</v>
      </c>
      <c r="I245" s="24">
        <v>157.56047562847456</v>
      </c>
      <c r="J245" s="113">
        <v>0.7820342105014646</v>
      </c>
      <c r="K245" s="113">
        <v>6.2249177898060282</v>
      </c>
      <c r="L245" s="112">
        <v>6.8537673719500276</v>
      </c>
      <c r="M245" s="24">
        <v>168.3720166236846</v>
      </c>
      <c r="N245" s="24">
        <v>162.07100406008669</v>
      </c>
      <c r="O245" s="113">
        <v>0.91972034324732022</v>
      </c>
      <c r="P245" s="112">
        <v>9.1522790193518944</v>
      </c>
      <c r="Q245" s="112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163.71595922454026</v>
      </c>
      <c r="I246" s="24">
        <v>158.42759555630596</v>
      </c>
      <c r="J246" s="113">
        <v>0.73063718988981918</v>
      </c>
      <c r="K246" s="113">
        <v>6.7871657651608928</v>
      </c>
      <c r="L246" s="112">
        <v>6.8646946580391131</v>
      </c>
      <c r="M246" s="24">
        <v>169.84578002615112</v>
      </c>
      <c r="N246" s="24">
        <v>163.26519026273044</v>
      </c>
      <c r="O246" s="113">
        <v>0.87530186548778488</v>
      </c>
      <c r="P246" s="112">
        <v>9.21466363825607</v>
      </c>
      <c r="Q246" s="112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164.83151317131615</v>
      </c>
      <c r="I247" s="24">
        <v>159.32546016168345</v>
      </c>
      <c r="J247" s="113">
        <v>0.68139596900623189</v>
      </c>
      <c r="K247" s="113">
        <v>6.9937527146902028</v>
      </c>
      <c r="L247" s="112">
        <v>6.8515666104987503</v>
      </c>
      <c r="M247" s="24">
        <v>171.09529254132349</v>
      </c>
      <c r="N247" s="24">
        <v>164.48540129685509</v>
      </c>
      <c r="O247" s="113">
        <v>0.73567474857485138</v>
      </c>
      <c r="P247" s="112">
        <v>9.3590757984442803</v>
      </c>
      <c r="Q247" s="112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166.1934481276011</v>
      </c>
      <c r="I248" s="24">
        <v>160.28694683117178</v>
      </c>
      <c r="J248" s="113">
        <v>0.82625884461148758</v>
      </c>
      <c r="K248" s="113">
        <v>7.4603437767783305</v>
      </c>
      <c r="L248" s="112">
        <v>6.9051641821324239</v>
      </c>
      <c r="M248" s="24">
        <v>172.84126444979478</v>
      </c>
      <c r="N248" s="24">
        <v>165.72014766358129</v>
      </c>
      <c r="O248" s="113">
        <v>1.0204675315947753</v>
      </c>
      <c r="P248" s="112">
        <v>9.3763779659217477</v>
      </c>
      <c r="Q248" s="112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167.22169746019057</v>
      </c>
      <c r="I249" s="24">
        <v>161.27854232152302</v>
      </c>
      <c r="J249" s="113">
        <v>0.61870629930007226</v>
      </c>
      <c r="K249" s="113">
        <v>7.6609260944274951</v>
      </c>
      <c r="L249" s="112">
        <v>6.9219359177011199</v>
      </c>
      <c r="M249" s="24">
        <v>174.38843689422998</v>
      </c>
      <c r="N249" s="24">
        <v>166.97972305284512</v>
      </c>
      <c r="O249" s="113">
        <v>0.89514066525740077</v>
      </c>
      <c r="P249" s="112">
        <v>9.4899036018095302</v>
      </c>
      <c r="Q249" s="112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169.22838782299254</v>
      </c>
      <c r="I250" s="24">
        <v>162.35371365715272</v>
      </c>
      <c r="J250" s="113">
        <v>1.2000179362368328</v>
      </c>
      <c r="K250" s="113">
        <v>8.2532839345579987</v>
      </c>
      <c r="L250" s="112">
        <v>6.9747420647757679</v>
      </c>
      <c r="M250" s="24">
        <v>176.26940598508219</v>
      </c>
      <c r="N250" s="24">
        <v>168.2885744159536</v>
      </c>
      <c r="O250" s="113">
        <v>1.0786088368881082</v>
      </c>
      <c r="P250" s="112">
        <v>9.7819533815394664</v>
      </c>
      <c r="Q250" s="112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170.59016376627943</v>
      </c>
      <c r="I251" s="24">
        <v>163.45569131987793</v>
      </c>
      <c r="J251" s="113">
        <v>0.80469710833106944</v>
      </c>
      <c r="K251" s="113">
        <v>8.4031465925131954</v>
      </c>
      <c r="L251" s="112">
        <v>7.006292254219872</v>
      </c>
      <c r="M251" s="24">
        <v>178.12916143519053</v>
      </c>
      <c r="N251" s="24">
        <v>169.64308113398229</v>
      </c>
      <c r="O251" s="113">
        <v>1.0550642295043247</v>
      </c>
      <c r="P251" s="112">
        <v>10.041125869480865</v>
      </c>
      <c r="Q251" s="112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171.63542412745153</v>
      </c>
      <c r="I252" s="24">
        <v>164.61620216690105</v>
      </c>
      <c r="J252" s="113">
        <v>0.61273190557702151</v>
      </c>
      <c r="K252" s="113">
        <v>8.8302533188243046</v>
      </c>
      <c r="L252" s="112">
        <v>7.1535495534027547</v>
      </c>
      <c r="M252" s="24">
        <v>179.50497260588975</v>
      </c>
      <c r="N252" s="24">
        <v>171.00902455951697</v>
      </c>
      <c r="O252" s="113">
        <v>0.77236717425395796</v>
      </c>
      <c r="P252" s="112">
        <v>10.049018555917172</v>
      </c>
      <c r="Q252" s="112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172.68520132796178</v>
      </c>
      <c r="I253" s="24">
        <v>165.80562980786252</v>
      </c>
      <c r="J253" s="113">
        <v>0.61163201352346164</v>
      </c>
      <c r="K253" s="113">
        <v>9.0101289152377859</v>
      </c>
      <c r="L253" s="112">
        <v>7.3838523930298123</v>
      </c>
      <c r="M253" s="24">
        <v>180.62890460997045</v>
      </c>
      <c r="N253" s="24">
        <v>172.39374194207778</v>
      </c>
      <c r="O253" s="113">
        <v>0.62612861792321439</v>
      </c>
      <c r="P253" s="112">
        <v>10.131318805987704</v>
      </c>
      <c r="Q253" s="112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173.65891572632145</v>
      </c>
      <c r="I254" s="24">
        <v>166.99172274742889</v>
      </c>
      <c r="J254" s="113">
        <v>0.56386673025350831</v>
      </c>
      <c r="K254" s="113">
        <v>8.9277364356870095</v>
      </c>
      <c r="L254" s="112">
        <v>7.6051349229317822</v>
      </c>
      <c r="M254" s="24">
        <v>181.78372292524139</v>
      </c>
      <c r="N254" s="24">
        <v>173.79263063641019</v>
      </c>
      <c r="O254" s="113">
        <v>0.63933195950257016</v>
      </c>
      <c r="P254" s="112">
        <v>10.173917326230253</v>
      </c>
      <c r="Q254" s="112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174.36165738493401</v>
      </c>
      <c r="I255" s="24">
        <v>168.15984452490508</v>
      </c>
      <c r="J255" s="113">
        <v>0.4046677682359956</v>
      </c>
      <c r="K255" s="113">
        <v>8.7421070887322259</v>
      </c>
      <c r="L255" s="112">
        <v>7.8116329606837951</v>
      </c>
      <c r="M255" s="24">
        <v>182.60998274323873</v>
      </c>
      <c r="N255" s="24">
        <v>175.19220986026548</v>
      </c>
      <c r="O255" s="113">
        <v>0.4545290440207026</v>
      </c>
      <c r="P255" s="112">
        <v>10.128726254741707</v>
      </c>
      <c r="Q255" s="112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175.34873311617434</v>
      </c>
      <c r="I256" s="24">
        <v>169.33329725541202</v>
      </c>
      <c r="J256" s="113">
        <v>0.5661082522639731</v>
      </c>
      <c r="K256" s="113">
        <v>8.7317346638247102</v>
      </c>
      <c r="L256" s="112">
        <v>8.0160605804290697</v>
      </c>
      <c r="M256" s="24">
        <v>184.05674665593131</v>
      </c>
      <c r="N256" s="24">
        <v>176.627140624644</v>
      </c>
      <c r="O256" s="113">
        <v>0.79226989179821317</v>
      </c>
      <c r="P256" s="112">
        <v>10.320917764618628</v>
      </c>
      <c r="Q256" s="112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176.7128149524645</v>
      </c>
      <c r="I257" s="24">
        <v>170.51532635068563</v>
      </c>
      <c r="J257" s="113">
        <v>0.77792511645145623</v>
      </c>
      <c r="K257" s="113">
        <v>8.7273014438817142</v>
      </c>
      <c r="L257" s="112">
        <v>8.2221449703911986</v>
      </c>
      <c r="M257" s="24">
        <v>186.19942795273664</v>
      </c>
      <c r="N257" s="24">
        <v>178.11275823539836</v>
      </c>
      <c r="O257" s="113">
        <v>1.1641416768116528</v>
      </c>
      <c r="P257" s="112">
        <v>10.58810821806378</v>
      </c>
      <c r="Q257" s="112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178.19002580692074</v>
      </c>
      <c r="I258" s="24">
        <v>171.72149856588399</v>
      </c>
      <c r="J258" s="113">
        <v>0.83593872626251198</v>
      </c>
      <c r="K258" s="113">
        <v>8.8409625127193578</v>
      </c>
      <c r="L258" s="112">
        <v>8.3911536767931949</v>
      </c>
      <c r="M258" s="24">
        <v>187.92069184717352</v>
      </c>
      <c r="N258" s="24">
        <v>179.61900088715024</v>
      </c>
      <c r="O258" s="113">
        <v>0.92441953950243771</v>
      </c>
      <c r="P258" s="112">
        <v>10.641955200911909</v>
      </c>
      <c r="Q258" s="112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183.03095599238657</v>
      </c>
      <c r="I259" s="24">
        <v>173.23811880097321</v>
      </c>
      <c r="J259" s="113">
        <v>2.7167234324951863</v>
      </c>
      <c r="K259" s="113">
        <v>11.041239912755628</v>
      </c>
      <c r="L259" s="112">
        <v>8.732225612385605</v>
      </c>
      <c r="M259" s="24">
        <v>190.51062538361171</v>
      </c>
      <c r="N259" s="24">
        <v>181.23694529067424</v>
      </c>
      <c r="O259" s="113">
        <v>1.3782056201370665</v>
      </c>
      <c r="P259" s="112">
        <v>11.347672138670319</v>
      </c>
      <c r="Q259" s="112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186.41869712065781</v>
      </c>
      <c r="I260" s="24">
        <v>174.92355621706125</v>
      </c>
      <c r="J260" s="113">
        <v>1.8509115629665303</v>
      </c>
      <c r="K260" s="113">
        <v>12.169702970196525</v>
      </c>
      <c r="L260" s="112">
        <v>9.1315042648519835</v>
      </c>
      <c r="M260" s="24">
        <v>194.86921181476683</v>
      </c>
      <c r="N260" s="24">
        <v>183.07260757108861</v>
      </c>
      <c r="O260" s="113">
        <v>2.2878442724014292</v>
      </c>
      <c r="P260" s="112">
        <v>12.744611325943239</v>
      </c>
      <c r="Q260" s="112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189.54878923224828</v>
      </c>
      <c r="I261" s="24">
        <v>176.78414719806611</v>
      </c>
      <c r="J261" s="113">
        <v>1.6790655443560638</v>
      </c>
      <c r="K261" s="113">
        <v>13.351791131873298</v>
      </c>
      <c r="L261" s="112">
        <v>9.6141772199498803</v>
      </c>
      <c r="M261" s="24">
        <v>197.3975376000611</v>
      </c>
      <c r="N261" s="24">
        <v>184.99003262990786</v>
      </c>
      <c r="O261" s="113">
        <v>1.2974475350665386</v>
      </c>
      <c r="P261" s="112">
        <v>13.194166491547037</v>
      </c>
      <c r="Q261" s="112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194.70369096825874</v>
      </c>
      <c r="I262" s="24">
        <v>178.90708912683826</v>
      </c>
      <c r="J262" s="113">
        <v>2.7195645811772096</v>
      </c>
      <c r="K262" s="113">
        <v>15.053800058600416</v>
      </c>
      <c r="L262" s="112">
        <v>10.195871161063678</v>
      </c>
      <c r="M262" s="24">
        <v>202.46480043783089</v>
      </c>
      <c r="N262" s="24">
        <v>187.17298216763689</v>
      </c>
      <c r="O262" s="113">
        <v>2.5670344723531144</v>
      </c>
      <c r="P262" s="112">
        <v>14.860998881998626</v>
      </c>
      <c r="Q262" s="112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198.26752468701923</v>
      </c>
      <c r="I263" s="24">
        <v>181.21353587023324</v>
      </c>
      <c r="J263" s="112">
        <v>1.8303883717034779</v>
      </c>
      <c r="K263" s="113">
        <v>16.224476435030425</v>
      </c>
      <c r="L263" s="112">
        <v>10.864011162268895</v>
      </c>
      <c r="M263" s="24">
        <v>205.3865605977017</v>
      </c>
      <c r="N263" s="24">
        <v>189.44443209784615</v>
      </c>
      <c r="O263" s="112">
        <v>1.4430953694432276</v>
      </c>
      <c r="P263" s="112">
        <v>15.302042036743302</v>
      </c>
      <c r="Q263" s="112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200.69130231574101</v>
      </c>
      <c r="I264" s="24">
        <v>183.63485905259071</v>
      </c>
      <c r="J264" s="112">
        <v>1.2224783824521523</v>
      </c>
      <c r="K264" s="113">
        <v>16.928835254145099</v>
      </c>
      <c r="L264" s="112">
        <v>11.553332318046699</v>
      </c>
      <c r="M264" s="24">
        <v>207.86530021115183</v>
      </c>
      <c r="N264" s="24">
        <v>191.80779273161804</v>
      </c>
      <c r="O264" s="115">
        <v>1.2068655350363002</v>
      </c>
      <c r="P264" s="112">
        <v>15.799187729204746</v>
      </c>
      <c r="Q264" s="112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202.40038381835998</v>
      </c>
      <c r="I265" s="24">
        <v>186.11112426012389</v>
      </c>
      <c r="J265" s="112">
        <v>0.85159719574201631</v>
      </c>
      <c r="K265" s="113">
        <v>17.207718010510618</v>
      </c>
      <c r="L265" s="112">
        <v>12.246565135207788</v>
      </c>
      <c r="M265" s="24">
        <v>210.30152097749595</v>
      </c>
      <c r="N265" s="24">
        <v>194.28051076224514</v>
      </c>
      <c r="O265" s="115">
        <v>1.172018977611657</v>
      </c>
      <c r="P265" s="112">
        <v>16.427390971338269</v>
      </c>
      <c r="Q265" s="112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204.33775857793793</v>
      </c>
      <c r="I266" s="24">
        <v>188.66769449775859</v>
      </c>
      <c r="J266" s="112">
        <v>0.95719915299991953</v>
      </c>
      <c r="K266" s="113">
        <v>17.666149027421625</v>
      </c>
      <c r="L266" s="112">
        <v>12.980267161573096</v>
      </c>
      <c r="M266" s="24">
        <v>212.00003575253353</v>
      </c>
      <c r="N266" s="24">
        <v>196.79853683118617</v>
      </c>
      <c r="O266" s="115">
        <v>0.80765691429276387</v>
      </c>
      <c r="P266" s="112">
        <v>16.622122344649412</v>
      </c>
      <c r="Q266" s="112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205.86335637947795</v>
      </c>
      <c r="I267" s="24">
        <v>191.29283608063727</v>
      </c>
      <c r="J267" s="112">
        <v>0.7466059196093795</v>
      </c>
      <c r="K267" s="113">
        <v>18.066872881919465</v>
      </c>
      <c r="L267" s="112">
        <v>13.756549086429558</v>
      </c>
      <c r="M267" s="24">
        <v>213.81759524456302</v>
      </c>
      <c r="N267" s="24">
        <v>199.3991712062965</v>
      </c>
      <c r="O267" s="115">
        <v>0.85733923844763638</v>
      </c>
      <c r="P267" s="112">
        <v>17.089762581711753</v>
      </c>
      <c r="Q267" s="112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207.33480501381513</v>
      </c>
      <c r="I268" s="24">
        <v>193.95834207210734</v>
      </c>
      <c r="J268" s="112">
        <v>0.71476957347609016</v>
      </c>
      <c r="K268" s="113">
        <v>18.241404616507225</v>
      </c>
      <c r="L268" s="112">
        <v>14.542352399571129</v>
      </c>
      <c r="M268" s="24">
        <v>215.69709663708446</v>
      </c>
      <c r="N268" s="24">
        <v>202.03586703805925</v>
      </c>
      <c r="O268" s="115">
        <v>0.87902091985070285</v>
      </c>
      <c r="P268" s="112">
        <v>17.190540719651224</v>
      </c>
      <c r="Q268" s="112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208.61381084902683</v>
      </c>
      <c r="I269" s="24">
        <v>196.61675839682084</v>
      </c>
      <c r="J269" s="112">
        <v>0.6168794646545166</v>
      </c>
      <c r="K269" s="113">
        <v>18.052451886493714</v>
      </c>
      <c r="L269" s="112">
        <v>15.307381808280638</v>
      </c>
      <c r="M269" s="24">
        <v>218.57612682789915</v>
      </c>
      <c r="N269" s="24">
        <v>204.73392527765614</v>
      </c>
      <c r="O269" s="115">
        <v>1.334756116656834</v>
      </c>
      <c r="P269" s="112">
        <v>17.388183858105478</v>
      </c>
      <c r="Q269" s="112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210.02688249934673</v>
      </c>
      <c r="I270" s="24">
        <v>199.26982978785637</v>
      </c>
      <c r="J270" s="112">
        <v>0.67736246443554649</v>
      </c>
      <c r="K270" s="113">
        <v>17.86680065186313</v>
      </c>
      <c r="L270" s="112">
        <v>16.042447481555698</v>
      </c>
      <c r="M270" s="24">
        <v>221.4048522263096</v>
      </c>
      <c r="N270" s="24">
        <v>207.52427197591749</v>
      </c>
      <c r="O270" s="115">
        <v>1.2941602724243069</v>
      </c>
      <c r="P270" s="112">
        <v>17.818240264018968</v>
      </c>
      <c r="Q270" s="112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212.33690267756802</v>
      </c>
      <c r="I271" s="24">
        <v>201.71199201162145</v>
      </c>
      <c r="J271" s="112">
        <v>1.0998688123785598</v>
      </c>
      <c r="K271" s="113">
        <v>16.011470041384939</v>
      </c>
      <c r="L271" s="112">
        <v>16.436263224123792</v>
      </c>
      <c r="M271" s="24">
        <v>225.80871668341865</v>
      </c>
      <c r="N271" s="24">
        <v>210.46577958423472</v>
      </c>
      <c r="O271" s="115">
        <v>1.989055078435058</v>
      </c>
      <c r="P271" s="112">
        <v>18.528148353264172</v>
      </c>
      <c r="Q271" s="112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215.13554276290378</v>
      </c>
      <c r="I272" s="24">
        <v>204.10506248180863</v>
      </c>
      <c r="J272" s="112">
        <v>1.3180187004919475</v>
      </c>
      <c r="K272" s="113">
        <v>15.404487900513146</v>
      </c>
      <c r="L272" s="112">
        <v>16.682433684652679</v>
      </c>
      <c r="M272" s="24">
        <v>230.79548831671607</v>
      </c>
      <c r="N272" s="24">
        <v>213.45963595939722</v>
      </c>
      <c r="O272" s="115">
        <v>2.2084052850310627</v>
      </c>
      <c r="P272" s="112">
        <v>18.436096788906298</v>
      </c>
      <c r="Q272" s="112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217.50775478215658</v>
      </c>
      <c r="I273" s="24">
        <v>206.43497627763432</v>
      </c>
      <c r="J273" s="112">
        <v>1.1026592764669942</v>
      </c>
      <c r="K273" s="113">
        <v>14.750273881017023</v>
      </c>
      <c r="L273" s="112">
        <v>16.772334821599074</v>
      </c>
      <c r="M273" s="24">
        <v>235.50132431776521</v>
      </c>
      <c r="N273" s="24">
        <v>216.63495151920586</v>
      </c>
      <c r="O273" s="115">
        <v>2.0389636016590771</v>
      </c>
      <c r="P273" s="112">
        <v>19.303070940481845</v>
      </c>
      <c r="Q273" s="112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220.04716407978111</v>
      </c>
      <c r="I274" s="24">
        <v>208.54693237026117</v>
      </c>
      <c r="J274" s="112">
        <v>1.1675028783078858</v>
      </c>
      <c r="K274" s="113">
        <v>13.01643178179603</v>
      </c>
      <c r="L274" s="112">
        <v>16.567170919878649</v>
      </c>
      <c r="M274" s="24">
        <v>241.47200723910046</v>
      </c>
      <c r="N274" s="24">
        <v>219.88555208597833</v>
      </c>
      <c r="O274" s="115">
        <v>2.5353075778372016</v>
      </c>
      <c r="P274" s="112">
        <v>19.266167114933722</v>
      </c>
      <c r="Q274" s="112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222.96182251835228</v>
      </c>
      <c r="I275" s="24">
        <v>210.60479052287226</v>
      </c>
      <c r="J275" s="112">
        <v>1.3245607825758725</v>
      </c>
      <c r="K275" s="113">
        <v>12.455039154957376</v>
      </c>
      <c r="L275" s="112">
        <v>16.219127622831692</v>
      </c>
      <c r="M275" s="24">
        <v>246.28873945585389</v>
      </c>
      <c r="N275" s="24">
        <v>223.29406699082429</v>
      </c>
      <c r="O275" s="115">
        <v>1.9947373079911586</v>
      </c>
      <c r="P275" s="112">
        <v>19.9147299312679</v>
      </c>
      <c r="Q275" s="112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225.18891456711501</v>
      </c>
      <c r="I276" s="24">
        <v>212.64625821048674</v>
      </c>
      <c r="J276" s="112">
        <v>0.99886699149107017</v>
      </c>
      <c r="K276" s="113">
        <v>12.206613823668704</v>
      </c>
      <c r="L276" s="112">
        <v>15.798416110956097</v>
      </c>
      <c r="M276" s="24">
        <v>250.02798552700477</v>
      </c>
      <c r="N276" s="24">
        <v>226.80762410047871</v>
      </c>
      <c r="O276" s="115">
        <v>1.5182367165515984</v>
      </c>
      <c r="P276" s="112">
        <v>20.283657384384796</v>
      </c>
      <c r="Q276" s="112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227.28678947658159</v>
      </c>
      <c r="I277" s="24">
        <v>214.7201253486719</v>
      </c>
      <c r="J277" s="112">
        <v>0.93160665279610555</v>
      </c>
      <c r="K277" s="113">
        <v>12.295631652830934</v>
      </c>
      <c r="L277" s="112">
        <v>15.371999498838008</v>
      </c>
      <c r="M277" s="24">
        <v>252.889444986472</v>
      </c>
      <c r="N277" s="24">
        <v>230.35661776789343</v>
      </c>
      <c r="O277" s="115">
        <v>1.1444556710065399</v>
      </c>
      <c r="P277" s="112">
        <v>20.250887302680681</v>
      </c>
      <c r="Q277" s="112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229.11050478887711</v>
      </c>
      <c r="I278" s="24">
        <v>216.78452086625018</v>
      </c>
      <c r="J278" s="112">
        <v>0.80238509087806165</v>
      </c>
      <c r="K278" s="113">
        <v>12.123430531558085</v>
      </c>
      <c r="L278" s="112">
        <v>14.902830314081996</v>
      </c>
      <c r="M278" s="24">
        <v>255.0799652013244</v>
      </c>
      <c r="N278" s="24">
        <v>233.94661188862597</v>
      </c>
      <c r="O278" s="115">
        <v>0.86619677423452401</v>
      </c>
      <c r="P278" s="112">
        <v>20.320718011141196</v>
      </c>
      <c r="Q278" s="112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230.85835135756278</v>
      </c>
      <c r="I279" s="24">
        <v>218.86743711442389</v>
      </c>
      <c r="J279" s="112">
        <v>0.76288364442140733</v>
      </c>
      <c r="K279" s="113">
        <v>12.141546420728872</v>
      </c>
      <c r="L279" s="112">
        <v>14.414863409815766</v>
      </c>
      <c r="M279" s="24">
        <v>257.23575663374453</v>
      </c>
      <c r="N279" s="24">
        <v>237.56479200439108</v>
      </c>
      <c r="O279" s="115">
        <v>0.84514337718317734</v>
      </c>
      <c r="P279" s="112">
        <v>20.30616860110139</v>
      </c>
      <c r="Q279" s="112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232.64236121160997</v>
      </c>
      <c r="I280" s="24">
        <v>220.97640013090685</v>
      </c>
      <c r="J280" s="112">
        <v>0.77277250034764222</v>
      </c>
      <c r="K280" s="113">
        <v>12.206130174867909</v>
      </c>
      <c r="L280" s="112">
        <v>13.929825224405718</v>
      </c>
      <c r="M280" s="24">
        <v>259.50114556473659</v>
      </c>
      <c r="N280" s="24">
        <v>241.21512941502883</v>
      </c>
      <c r="O280" s="115">
        <v>0.88066642081084012</v>
      </c>
      <c r="P280" s="112">
        <v>20.308130990447907</v>
      </c>
      <c r="Q280" s="112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233.83305064311548</v>
      </c>
      <c r="I281" s="24">
        <v>223.07800344708085</v>
      </c>
      <c r="J281" s="112">
        <v>0.51181110151408404</v>
      </c>
      <c r="K281" s="113">
        <v>12.088959830343995</v>
      </c>
      <c r="L281" s="112">
        <v>13.458285685320234</v>
      </c>
      <c r="M281" s="24">
        <v>261.01310127457185</v>
      </c>
      <c r="N281" s="24">
        <v>244.75154395225152</v>
      </c>
      <c r="O281" s="115">
        <v>0.58263931997097984</v>
      </c>
      <c r="P281" s="112">
        <v>19.415191888767609</v>
      </c>
      <c r="Q281" s="112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235.41999475393362</v>
      </c>
      <c r="I282" s="24">
        <v>225.19409613496313</v>
      </c>
      <c r="J282" s="112">
        <v>0.6786654437657802</v>
      </c>
      <c r="K282" s="113">
        <v>12.090410500030103</v>
      </c>
      <c r="L282" s="112">
        <v>13.009629392821708</v>
      </c>
      <c r="M282" s="24">
        <v>263.29262280865856</v>
      </c>
      <c r="N282" s="24">
        <v>248.24219150078056</v>
      </c>
      <c r="O282" s="115">
        <v>0.87333605974390593</v>
      </c>
      <c r="P282" s="112">
        <v>18.919084275322589</v>
      </c>
      <c r="Q282" s="112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237.19580750725171</v>
      </c>
      <c r="I283" s="24">
        <v>227.26567153743676</v>
      </c>
      <c r="J283" s="112">
        <v>0.75431687744884357</v>
      </c>
      <c r="K283" s="113">
        <v>11.707293699876445</v>
      </c>
      <c r="L283" s="112">
        <v>12.668398775390145</v>
      </c>
      <c r="M283" s="24">
        <v>265.52302003180125</v>
      </c>
      <c r="N283" s="24">
        <v>251.55171677981244</v>
      </c>
      <c r="O283" s="115">
        <v>0.84711724899469232</v>
      </c>
      <c r="P283" s="112">
        <v>17.587586489879243</v>
      </c>
      <c r="Q283" s="112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239.19</v>
      </c>
      <c r="I284" s="24">
        <v>229.27020964052812</v>
      </c>
      <c r="J284" s="112">
        <v>0.84073682149178808</v>
      </c>
      <c r="K284" s="113">
        <v>11.181070746457777</v>
      </c>
      <c r="L284" s="112">
        <v>12.329506604453982</v>
      </c>
      <c r="M284" s="24">
        <v>267.90648300386152</v>
      </c>
      <c r="N284" s="24">
        <v>254.64429967040792</v>
      </c>
      <c r="O284" s="115">
        <v>0.89764833639462438</v>
      </c>
      <c r="P284" s="112">
        <v>16.07960145053562</v>
      </c>
      <c r="Q284" s="112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241.26</v>
      </c>
      <c r="I285" s="24">
        <v>231.24956340868167</v>
      </c>
      <c r="J285" s="112">
        <v>0.86542079518375203</v>
      </c>
      <c r="K285" s="113">
        <v>10.920183163874924</v>
      </c>
      <c r="L285" s="112">
        <v>12.020534300192523</v>
      </c>
      <c r="M285" s="24">
        <v>270.35346221860635</v>
      </c>
      <c r="N285" s="24">
        <v>257.54864449547807</v>
      </c>
      <c r="O285" s="115">
        <v>0.91337066102634878</v>
      </c>
      <c r="P285" s="112">
        <v>14.799126077870667</v>
      </c>
      <c r="Q285" s="112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243.61471433470018</v>
      </c>
      <c r="I286" s="24">
        <v>233.213525929925</v>
      </c>
      <c r="J286" s="112">
        <v>0.97600693637578217</v>
      </c>
      <c r="K286" s="113">
        <v>10.710226761374813</v>
      </c>
      <c r="L286" s="112">
        <v>11.827838117450668</v>
      </c>
      <c r="M286" s="24">
        <v>273.94470720353547</v>
      </c>
      <c r="N286" s="24">
        <v>260.25470282584757</v>
      </c>
      <c r="O286" s="115">
        <v>1.3283517641898186</v>
      </c>
      <c r="P286" s="112">
        <v>13.447811336690975</v>
      </c>
      <c r="Q286" s="112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34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246.12</v>
      </c>
      <c r="I287" s="24">
        <v>235.14337405339563</v>
      </c>
      <c r="J287" s="112">
        <v>1.0283802733925995</v>
      </c>
      <c r="K287" s="113">
        <v>10.386611133725168</v>
      </c>
      <c r="L287" s="112">
        <v>11.651484028260214</v>
      </c>
      <c r="M287" s="24">
        <v>278.24840740232156</v>
      </c>
      <c r="N287" s="24">
        <v>262.9180084880532</v>
      </c>
      <c r="O287" s="115">
        <v>1.5710105308180005</v>
      </c>
      <c r="P287" s="112">
        <v>12.976503926683307</v>
      </c>
      <c r="Q287" s="112">
        <v>17.745183305231819</v>
      </c>
      <c r="R287" s="39"/>
      <c r="S287" s="24" t="s">
        <v>34</v>
      </c>
    </row>
    <row r="288" spans="1:19" ht="18.75" customHeight="1" x14ac:dyDescent="0.25">
      <c r="A288" s="43"/>
      <c r="B288" s="24" t="s">
        <v>35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248.12</v>
      </c>
      <c r="I288" s="24">
        <v>237.05429783946934</v>
      </c>
      <c r="J288" s="112">
        <v>0.812611734113446</v>
      </c>
      <c r="K288" s="113">
        <v>10.183043635591858</v>
      </c>
      <c r="L288" s="112">
        <v>11.478236125284866</v>
      </c>
      <c r="M288" s="24">
        <v>282.15654383483906</v>
      </c>
      <c r="N288" s="24">
        <v>265.59538834703937</v>
      </c>
      <c r="O288" s="115">
        <v>1.4045494344435525</v>
      </c>
      <c r="P288" s="112">
        <v>12.849984868739497</v>
      </c>
      <c r="Q288" s="112">
        <v>17.101613934008313</v>
      </c>
      <c r="R288" s="39"/>
      <c r="S288" s="24" t="s">
        <v>35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250.05015514918205</v>
      </c>
      <c r="I289" s="24">
        <v>238.95124497885271</v>
      </c>
      <c r="J289" s="112">
        <v>0.77791195759391485</v>
      </c>
      <c r="K289" s="113">
        <v>10.01526121470684</v>
      </c>
      <c r="L289" s="112">
        <v>11.284978336722389</v>
      </c>
      <c r="M289" s="24">
        <v>286.16548151499541</v>
      </c>
      <c r="N289" s="24">
        <v>268.36839139108298</v>
      </c>
      <c r="O289" s="115">
        <v>1.4208203806547175</v>
      </c>
      <c r="P289" s="112">
        <v>13.158333488494733</v>
      </c>
      <c r="Q289" s="112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251.65</v>
      </c>
      <c r="I290" s="24">
        <v>240.82953624644631</v>
      </c>
      <c r="J290" s="112">
        <v>0.6398095813471798</v>
      </c>
      <c r="K290" s="113">
        <v>9.837827048520893</v>
      </c>
      <c r="L290" s="112">
        <v>11.091666178062226</v>
      </c>
      <c r="M290" s="24">
        <v>289.02836360772011</v>
      </c>
      <c r="N290" s="24">
        <v>271.19742459161597</v>
      </c>
      <c r="O290" s="115">
        <v>1.0004288698861359</v>
      </c>
      <c r="P290" s="112">
        <v>13.30892388181158</v>
      </c>
      <c r="Q290" s="112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253.67291292966667</v>
      </c>
      <c r="I291" s="24">
        <v>242.73074971078833</v>
      </c>
      <c r="J291" s="112">
        <v>0.80385969786078704</v>
      </c>
      <c r="K291" s="113">
        <v>9.8824935021595905</v>
      </c>
      <c r="L291" s="112">
        <v>10.903089518925867</v>
      </c>
      <c r="M291" s="24">
        <v>291.39010763683422</v>
      </c>
      <c r="N291" s="24">
        <v>274.04362050854019</v>
      </c>
      <c r="O291" s="115">
        <v>0.8171322702153816</v>
      </c>
      <c r="P291" s="112">
        <v>13.277450790684227</v>
      </c>
      <c r="Q291" s="112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255.41</v>
      </c>
      <c r="I292" s="24">
        <v>244.62805294315413</v>
      </c>
      <c r="J292" s="112">
        <v>0.68477436170527994</v>
      </c>
      <c r="K292" s="113">
        <v>9.7865404519689889</v>
      </c>
      <c r="L292" s="112">
        <v>10.703248309881047</v>
      </c>
      <c r="M292" s="24">
        <v>294.01823722668382</v>
      </c>
      <c r="N292" s="24">
        <v>276.92004481370242</v>
      </c>
      <c r="O292" s="115">
        <v>0.90192821271925538</v>
      </c>
      <c r="P292" s="112">
        <v>13.301325351311945</v>
      </c>
      <c r="Q292" s="112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256.68</v>
      </c>
      <c r="I293" s="24">
        <v>246.53196538956118</v>
      </c>
      <c r="J293" s="112">
        <v>0.49723973219528261</v>
      </c>
      <c r="K293" s="113">
        <v>9.7706245092591217</v>
      </c>
      <c r="L293" s="112">
        <v>10.513794089987073</v>
      </c>
      <c r="M293" s="24">
        <v>296.40309126905026</v>
      </c>
      <c r="N293" s="24">
        <v>279.86921064657571</v>
      </c>
      <c r="O293" s="115">
        <v>0.81112452916576672</v>
      </c>
      <c r="P293" s="112">
        <v>13.558702540854469</v>
      </c>
      <c r="Q293" s="112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258.75</v>
      </c>
      <c r="I294" s="24">
        <v>248.47613249340006</v>
      </c>
      <c r="J294" s="112">
        <v>0.80645161290323131</v>
      </c>
      <c r="K294" s="113">
        <v>9.9099506269428872</v>
      </c>
      <c r="L294" s="112">
        <v>10.338653081066369</v>
      </c>
      <c r="M294" s="24">
        <v>298.85091447566856</v>
      </c>
      <c r="N294" s="24">
        <v>282.83240161882651</v>
      </c>
      <c r="O294" s="115">
        <v>0.82584267125484701</v>
      </c>
      <c r="P294" s="112">
        <v>13.505236602413689</v>
      </c>
      <c r="Q294" s="112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260.44</v>
      </c>
      <c r="I295" s="24">
        <v>250.41314853446241</v>
      </c>
      <c r="J295" s="112">
        <v>0.65314009661835826</v>
      </c>
      <c r="K295" s="113">
        <v>9.7995798226904469</v>
      </c>
      <c r="L295" s="112">
        <v>10.185206080810417</v>
      </c>
      <c r="M295" s="24">
        <v>301.2974570936164</v>
      </c>
      <c r="N295" s="24">
        <v>285.81360470731107</v>
      </c>
      <c r="O295" s="115">
        <v>0.8186498683600405</v>
      </c>
      <c r="P295" s="112">
        <v>13.473196055667984</v>
      </c>
      <c r="Q295" s="112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261.82</v>
      </c>
      <c r="I296" s="24">
        <v>252.29898186779576</v>
      </c>
      <c r="J296" s="112">
        <v>0.5298725234218864</v>
      </c>
      <c r="K296" s="113">
        <v>9.4610978719846202</v>
      </c>
      <c r="L296" s="112">
        <v>10.044380499051471</v>
      </c>
      <c r="M296" s="24">
        <v>303.94271101084166</v>
      </c>
      <c r="N296" s="24">
        <v>288.8166237078928</v>
      </c>
      <c r="O296" s="115">
        <v>0.87795427905099643</v>
      </c>
      <c r="P296" s="112">
        <v>13.451047396438227</v>
      </c>
      <c r="Q296" s="112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263.64999999999998</v>
      </c>
      <c r="I297" s="24">
        <v>254.16481520112913</v>
      </c>
      <c r="J297" s="112">
        <v>0.69895347948971676</v>
      </c>
      <c r="K297" s="113">
        <v>9.2804443339136213</v>
      </c>
      <c r="L297" s="112">
        <v>9.9093167808277798</v>
      </c>
      <c r="M297" s="24">
        <v>307.39590043253162</v>
      </c>
      <c r="N297" s="24">
        <v>291.90349355905317</v>
      </c>
      <c r="O297" s="115">
        <v>1.1361316776459205</v>
      </c>
      <c r="P297" s="112">
        <v>13.701484682290825</v>
      </c>
      <c r="Q297" s="112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265.62</v>
      </c>
      <c r="I298" s="24">
        <v>255.99858900657077</v>
      </c>
      <c r="J298" s="112">
        <v>0.74720273089323541</v>
      </c>
      <c r="K298" s="113">
        <v>9.0328228840344025</v>
      </c>
      <c r="L298" s="112">
        <v>9.7700435623498691</v>
      </c>
      <c r="M298" s="24">
        <v>311.73303821063098</v>
      </c>
      <c r="N298" s="24">
        <v>295.05252114297781</v>
      </c>
      <c r="O298" s="115">
        <v>1.4109289590383867</v>
      </c>
      <c r="P298" s="112">
        <v>13.794145319631795</v>
      </c>
      <c r="Q298" s="112">
        <v>13.370678008618199</v>
      </c>
      <c r="R298" s="5"/>
      <c r="S298" s="24" t="s">
        <v>11</v>
      </c>
    </row>
    <row r="299" spans="1:19" ht="13.2" x14ac:dyDescent="0.25">
      <c r="B299" s="24" t="s">
        <v>34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267.88</v>
      </c>
      <c r="I299" s="24">
        <v>257.81192233990407</v>
      </c>
      <c r="J299" s="112">
        <v>0.85083954521496707</v>
      </c>
      <c r="K299" s="112">
        <v>8.8412156671542306</v>
      </c>
      <c r="L299" s="112">
        <v>9.6403091848809481</v>
      </c>
      <c r="M299" s="24">
        <v>315.97469138231781</v>
      </c>
      <c r="N299" s="24">
        <v>298.19637814131084</v>
      </c>
      <c r="O299" s="115">
        <v>1.3606684732661734</v>
      </c>
      <c r="P299" s="112">
        <v>13.558490534484008</v>
      </c>
      <c r="Q299" s="112">
        <v>13.418011895088824</v>
      </c>
      <c r="R299" s="5"/>
      <c r="S299" s="24" t="s">
        <v>34</v>
      </c>
    </row>
    <row r="300" spans="1:19" ht="13.2" x14ac:dyDescent="0.25">
      <c r="B300" s="24" t="s">
        <v>35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269.95</v>
      </c>
      <c r="I300" s="24">
        <v>259.63108900657073</v>
      </c>
      <c r="J300" s="112">
        <v>0.77273406002686329</v>
      </c>
      <c r="K300" s="112">
        <v>8.7981621795905056</v>
      </c>
      <c r="L300" s="112">
        <v>9.5238902533588004</v>
      </c>
      <c r="M300" s="24">
        <v>319.94159982794832</v>
      </c>
      <c r="N300" s="24">
        <v>301.34513280740327</v>
      </c>
      <c r="O300" s="115">
        <v>1.2554513237361391</v>
      </c>
      <c r="P300" s="112">
        <v>13.391522124408667</v>
      </c>
      <c r="Q300" s="112">
        <v>13.460227861205041</v>
      </c>
      <c r="R300" s="5"/>
      <c r="S300" s="24" t="s">
        <v>35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271.75</v>
      </c>
      <c r="I301" s="24">
        <v>261.43940941080552</v>
      </c>
      <c r="J301" s="112">
        <v>0.66679014632340738</v>
      </c>
      <c r="K301" s="112">
        <v>8.6781969152835075</v>
      </c>
      <c r="L301" s="112">
        <v>9.4111936658639337</v>
      </c>
      <c r="M301" s="24">
        <v>323.85485486119404</v>
      </c>
      <c r="N301" s="24">
        <v>304.48591391958649</v>
      </c>
      <c r="O301" s="115">
        <v>1.2231154171105345</v>
      </c>
      <c r="P301" s="112">
        <v>13.170482039506098</v>
      </c>
      <c r="Q301" s="112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274.16000000000003</v>
      </c>
      <c r="I302" s="24">
        <v>263.31524274413886</v>
      </c>
      <c r="J302" s="112">
        <v>0.88684452621896526</v>
      </c>
      <c r="K302" s="112">
        <v>8.9449632425988597</v>
      </c>
      <c r="L302" s="112">
        <v>9.3367727431416228</v>
      </c>
      <c r="M302" s="24">
        <v>328.06709929260671</v>
      </c>
      <c r="N302" s="24">
        <v>307.73914189332703</v>
      </c>
      <c r="O302" s="115">
        <v>1.3006581090834857</v>
      </c>
      <c r="P302" s="112">
        <v>13.506887420181158</v>
      </c>
      <c r="Q302" s="112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276.19</v>
      </c>
      <c r="I303" s="24">
        <v>265.19166666666666</v>
      </c>
      <c r="J303" s="112">
        <v>0.74044353662094409</v>
      </c>
      <c r="K303" s="112">
        <v>8.8764254765255117</v>
      </c>
      <c r="L303" s="112">
        <v>9.2534287405449618</v>
      </c>
      <c r="M303" s="24">
        <v>332.44077346453679</v>
      </c>
      <c r="N303" s="24">
        <v>311.16003071230222</v>
      </c>
      <c r="O303" s="115">
        <v>1.3331645207217662</v>
      </c>
      <c r="P303" s="112">
        <v>14.087872152085865</v>
      </c>
      <c r="Q303" s="112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278.38</v>
      </c>
      <c r="I304" s="24">
        <v>267.10583333333335</v>
      </c>
      <c r="J304" s="112">
        <v>0.79293240160758671</v>
      </c>
      <c r="K304" s="112">
        <v>8.9933831878156667</v>
      </c>
      <c r="L304" s="112">
        <v>9.1885538554331276</v>
      </c>
      <c r="M304" s="24">
        <v>336.59793361867986</v>
      </c>
      <c r="N304" s="24">
        <v>314.70833874496856</v>
      </c>
      <c r="O304" s="115">
        <v>1.2504964751522891</v>
      </c>
      <c r="P304" s="112">
        <v>14.481991591279325</v>
      </c>
      <c r="Q304" s="112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280.63</v>
      </c>
      <c r="I305" s="24">
        <v>269.10166666666663</v>
      </c>
      <c r="J305" s="112">
        <v>0.80824771894532432</v>
      </c>
      <c r="K305" s="112">
        <v>9.3306841203054489</v>
      </c>
      <c r="L305" s="112">
        <v>9.1548782493343595</v>
      </c>
      <c r="M305" s="24">
        <v>339.87582302941951</v>
      </c>
      <c r="N305" s="24">
        <v>318.33106639166596</v>
      </c>
      <c r="O305" s="115">
        <v>0.97382933266996474</v>
      </c>
      <c r="P305" s="112">
        <v>14.666760584122358</v>
      </c>
      <c r="Q305" s="112">
        <v>13.742796378434292</v>
      </c>
      <c r="R305" s="5"/>
      <c r="S305" s="24" t="s">
        <v>105</v>
      </c>
    </row>
    <row r="306" spans="1:19" ht="13.2" x14ac:dyDescent="0.25">
      <c r="A306" s="39">
        <v>2020</v>
      </c>
      <c r="B306" s="24" t="s">
        <v>106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282.94</v>
      </c>
      <c r="I306" s="24">
        <v>271.11750000000001</v>
      </c>
      <c r="J306" s="112">
        <v>0.82314791718633273</v>
      </c>
      <c r="K306" s="112">
        <v>9.3487922705314048</v>
      </c>
      <c r="L306" s="112">
        <v>9.1120894708876392</v>
      </c>
      <c r="M306" s="24">
        <v>343.22832986427221</v>
      </c>
      <c r="N306" s="24">
        <v>322.02918434071631</v>
      </c>
      <c r="O306" s="115">
        <v>0.98639167828142149</v>
      </c>
      <c r="P306" s="112">
        <v>14.849349036278994</v>
      </c>
      <c r="Q306" s="112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285.01</v>
      </c>
      <c r="I307" s="24">
        <v>273.16500000000002</v>
      </c>
      <c r="J307" s="112">
        <v>0.73160387361276946</v>
      </c>
      <c r="K307" s="112">
        <v>9.4340347104899394</v>
      </c>
      <c r="L307" s="112">
        <v>9.0857255694009496</v>
      </c>
      <c r="M307" s="24">
        <v>346.20409584680704</v>
      </c>
      <c r="N307" s="24">
        <v>325.77140423681561</v>
      </c>
      <c r="O307" s="115">
        <v>0.86699311321754635</v>
      </c>
      <c r="P307" s="112">
        <v>14.904420099117416</v>
      </c>
      <c r="Q307" s="112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287.3</v>
      </c>
      <c r="I308" s="24">
        <v>275.28833333333336</v>
      </c>
      <c r="J308" s="112">
        <v>0.80348057962879693</v>
      </c>
      <c r="K308" s="112">
        <v>9.7318768619662421</v>
      </c>
      <c r="L308" s="112">
        <v>9.1119477753516946</v>
      </c>
      <c r="M308" s="24">
        <v>349.46314713247079</v>
      </c>
      <c r="N308" s="24">
        <v>329.56477391361801</v>
      </c>
      <c r="O308" s="115">
        <v>0.94136705046548741</v>
      </c>
      <c r="P308" s="112">
        <v>14.976650030605725</v>
      </c>
      <c r="Q308" s="112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289.95999999999998</v>
      </c>
      <c r="I309" s="24">
        <v>277.48083333333335</v>
      </c>
      <c r="J309" s="112">
        <v>0.92586146884787013</v>
      </c>
      <c r="K309" s="112">
        <v>9.9791390100512132</v>
      </c>
      <c r="L309" s="112">
        <v>9.1735821552457963</v>
      </c>
      <c r="M309" s="24">
        <v>353.58655393366428</v>
      </c>
      <c r="N309" s="24">
        <v>333.41399503871241</v>
      </c>
      <c r="O309" s="115">
        <v>1.1799260766201627</v>
      </c>
      <c r="P309" s="112">
        <v>15.026437709851876</v>
      </c>
      <c r="Q309" s="112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292.5</v>
      </c>
      <c r="I310" s="24">
        <v>279.72083333333336</v>
      </c>
      <c r="J310" s="112">
        <v>0.87598289419230468</v>
      </c>
      <c r="K310" s="112">
        <v>10.119719900609894</v>
      </c>
      <c r="L310" s="112">
        <v>9.2665527645364136</v>
      </c>
      <c r="M310" s="24">
        <v>358.60388899529522</v>
      </c>
      <c r="N310" s="24">
        <v>337.31989927076773</v>
      </c>
      <c r="O310" s="115">
        <v>1.4189835574381675</v>
      </c>
      <c r="P310" s="112">
        <v>15.035573724782637</v>
      </c>
      <c r="Q310" s="112">
        <v>14.325374331340754</v>
      </c>
      <c r="R310" s="5"/>
      <c r="S310" s="24" t="s">
        <v>11</v>
      </c>
    </row>
    <row r="311" spans="1:19" ht="13.2" x14ac:dyDescent="0.25">
      <c r="B311" s="24" t="s">
        <v>34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295.01</v>
      </c>
      <c r="I311" s="24">
        <v>281.98166666666674</v>
      </c>
      <c r="J311" s="112">
        <v>0.85811965811966218</v>
      </c>
      <c r="K311" s="112">
        <v>10.127669105569652</v>
      </c>
      <c r="L311" s="112">
        <v>9.3749521385193475</v>
      </c>
      <c r="M311" s="24">
        <v>363.92500084662714</v>
      </c>
      <c r="N311" s="24">
        <v>341.3157583927935</v>
      </c>
      <c r="O311" s="115">
        <v>1.4838410889073543</v>
      </c>
      <c r="P311" s="112">
        <v>15.175363968087936</v>
      </c>
      <c r="Q311" s="112">
        <v>14.460061694997847</v>
      </c>
      <c r="R311" s="5"/>
      <c r="S311" s="24" t="s">
        <v>34</v>
      </c>
    </row>
    <row r="312" spans="1:19" ht="13.2" x14ac:dyDescent="0.25">
      <c r="B312" s="24" t="s">
        <v>35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297.22000000000003</v>
      </c>
      <c r="I312" s="24">
        <v>284.25416666666666</v>
      </c>
      <c r="J312" s="112">
        <v>0.74912714823227589</v>
      </c>
      <c r="K312" s="112">
        <v>10.101870716799425</v>
      </c>
      <c r="L312" s="112">
        <v>9.483871039601425</v>
      </c>
      <c r="M312" s="24">
        <v>369.47421532984185</v>
      </c>
      <c r="N312" s="24">
        <v>345.44347635128457</v>
      </c>
      <c r="O312" s="115">
        <v>1.5248236505612738</v>
      </c>
      <c r="P312" s="112">
        <v>15.481767775284666</v>
      </c>
      <c r="Q312" s="112">
        <v>14.633833018323728</v>
      </c>
      <c r="R312" s="5"/>
      <c r="S312" s="24" t="s">
        <v>35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300.33999999999997</v>
      </c>
      <c r="I313" s="24">
        <v>286.63666666666671</v>
      </c>
      <c r="J313" s="112">
        <v>1.0497274745979297</v>
      </c>
      <c r="K313" s="112">
        <v>10.520699172033105</v>
      </c>
      <c r="L313" s="112">
        <v>9.6378955692437955</v>
      </c>
      <c r="M313" s="24">
        <v>375.65969043100137</v>
      </c>
      <c r="N313" s="24">
        <v>349.76054598210186</v>
      </c>
      <c r="O313" s="115">
        <v>1.6741290310712316</v>
      </c>
      <c r="P313" s="112">
        <v>15.996312790188426</v>
      </c>
      <c r="Q313" s="112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303.17</v>
      </c>
      <c r="I314" s="24">
        <v>289.05416666666673</v>
      </c>
      <c r="J314" s="112">
        <v>0.94226543250984207</v>
      </c>
      <c r="K314" s="112">
        <v>10.581412313977239</v>
      </c>
      <c r="L314" s="112">
        <v>9.7749464308597425</v>
      </c>
      <c r="M314" s="24">
        <v>382.72406950047753</v>
      </c>
      <c r="N314" s="24">
        <v>354.3152934994244</v>
      </c>
      <c r="O314" s="115">
        <v>1.8805262447432369</v>
      </c>
      <c r="P314" s="112">
        <v>16.660302214310633</v>
      </c>
      <c r="Q314" s="112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306.95</v>
      </c>
      <c r="I315" s="24">
        <v>291.61750000000001</v>
      </c>
      <c r="J315" s="112">
        <v>1.2468252135765283</v>
      </c>
      <c r="K315" s="112">
        <v>11.137260581483758</v>
      </c>
      <c r="L315" s="112">
        <v>9.9648053294786791</v>
      </c>
      <c r="M315" s="24">
        <v>390.21349990190117</v>
      </c>
      <c r="N315" s="24">
        <v>359.12968736920487</v>
      </c>
      <c r="O315" s="115">
        <v>1.9568746776754011</v>
      </c>
      <c r="P315" s="112">
        <v>17.378351588851459</v>
      </c>
      <c r="Q315" s="112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309.14</v>
      </c>
      <c r="I316" s="24">
        <v>294.18083333333328</v>
      </c>
      <c r="J316" s="112">
        <v>0.71347124938914419</v>
      </c>
      <c r="K316" s="112">
        <v>11.049644371003666</v>
      </c>
      <c r="L316" s="112">
        <v>10.136431564267582</v>
      </c>
      <c r="M316" s="24">
        <v>398.18931233093713</v>
      </c>
      <c r="N316" s="24">
        <v>364.26230226189296</v>
      </c>
      <c r="O316" s="115">
        <v>2.0439611728043872</v>
      </c>
      <c r="P316" s="112">
        <v>18.298204641396282</v>
      </c>
      <c r="Q316" s="112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312.55</v>
      </c>
      <c r="I317" s="24">
        <v>296.84083333333336</v>
      </c>
      <c r="J317" s="112">
        <v>1.1030601022190751</v>
      </c>
      <c r="K317" s="112">
        <v>11.374407582938389</v>
      </c>
      <c r="L317" s="112">
        <v>10.308062008782343</v>
      </c>
      <c r="M317" s="24">
        <v>406.36391546250627</v>
      </c>
      <c r="N317" s="24">
        <v>369.80297663131682</v>
      </c>
      <c r="O317" s="115">
        <v>2.0529438833293483</v>
      </c>
      <c r="P317" s="112">
        <v>19.562466032581426</v>
      </c>
      <c r="Q317" s="112">
        <v>16.16930160888576</v>
      </c>
      <c r="R317" s="5"/>
      <c r="S317" s="24" t="s">
        <v>105</v>
      </c>
    </row>
    <row r="318" spans="1:19" ht="13.2" x14ac:dyDescent="0.25">
      <c r="A318" s="39">
        <v>2021</v>
      </c>
      <c r="B318" s="24" t="s">
        <v>106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316.48</v>
      </c>
      <c r="I318" s="24">
        <v>299.63583333333332</v>
      </c>
      <c r="J318" s="112">
        <v>1.2573988161894079</v>
      </c>
      <c r="K318" s="112">
        <v>11.854103343465056</v>
      </c>
      <c r="L318" s="112">
        <v>10.518809495268044</v>
      </c>
      <c r="M318" s="24">
        <v>413.8187696552389</v>
      </c>
      <c r="N318" s="24">
        <v>375.68551328056401</v>
      </c>
      <c r="O318" s="115">
        <v>1.8345266174157899</v>
      </c>
      <c r="P318" s="112">
        <v>20.566612266208125</v>
      </c>
      <c r="Q318" s="112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320.3</v>
      </c>
      <c r="I319" s="24">
        <v>302.57666666666665</v>
      </c>
      <c r="J319" s="112">
        <v>1.2070273003033378</v>
      </c>
      <c r="K319" s="112">
        <v>12.382021683449707</v>
      </c>
      <c r="L319" s="112">
        <v>10.76699674799724</v>
      </c>
      <c r="M319" s="24">
        <v>421.62733090343198</v>
      </c>
      <c r="N319" s="24">
        <v>381.97078286861614</v>
      </c>
      <c r="O319" s="115">
        <v>1.8869519269748309</v>
      </c>
      <c r="P319" s="112">
        <v>21.785772023332513</v>
      </c>
      <c r="Q319" s="112">
        <v>17.25116996178923</v>
      </c>
      <c r="R319" s="5"/>
      <c r="S319" s="24" t="s">
        <v>107</v>
      </c>
    </row>
    <row r="320" spans="1:19" ht="13.2" x14ac:dyDescent="0.25">
      <c r="B320" s="24" t="s">
        <v>108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323.70999999999998</v>
      </c>
      <c r="I320" s="24">
        <v>305.61083333333335</v>
      </c>
      <c r="J320" s="112">
        <v>1.0646269122697447</v>
      </c>
      <c r="K320" s="112">
        <v>12.673163940132241</v>
      </c>
      <c r="L320" s="112">
        <v>11.014814769968467</v>
      </c>
      <c r="M320" s="24">
        <v>429.65778162448413</v>
      </c>
      <c r="N320" s="24">
        <v>388.6536690762839</v>
      </c>
      <c r="O320" s="115">
        <v>1.9046323927448157</v>
      </c>
      <c r="P320" s="112">
        <v>22.947951779766356</v>
      </c>
      <c r="Q320" s="112">
        <v>17.929372262993624</v>
      </c>
      <c r="R320" s="5"/>
      <c r="S320" s="24" t="s">
        <v>108</v>
      </c>
    </row>
    <row r="321" spans="1:21" ht="13.2" x14ac:dyDescent="0.25">
      <c r="B321" s="24" t="s">
        <v>109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326.91000000000003</v>
      </c>
      <c r="I321" s="24">
        <v>308.69</v>
      </c>
      <c r="J321" s="112">
        <v>0.98853912452506165</v>
      </c>
      <c r="K321" s="112">
        <v>12.743136984411649</v>
      </c>
      <c r="L321" s="112">
        <v>11.247323388702512</v>
      </c>
      <c r="M321" s="24">
        <v>433.91651494305779</v>
      </c>
      <c r="N321" s="24">
        <v>395.34783249373339</v>
      </c>
      <c r="O321" s="115">
        <v>0.99119194407974476</v>
      </c>
      <c r="P321" s="112">
        <v>22.718613056893574</v>
      </c>
      <c r="Q321" s="112">
        <v>18.575656204182394</v>
      </c>
      <c r="R321" s="5"/>
      <c r="S321" s="24" t="s">
        <v>109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330.95</v>
      </c>
      <c r="I322" s="24">
        <v>311.89416666666665</v>
      </c>
      <c r="J322" s="112">
        <v>1.2358141384478927</v>
      </c>
      <c r="K322" s="112">
        <v>13.145299145299134</v>
      </c>
      <c r="L322" s="112">
        <v>11.501943902402672</v>
      </c>
      <c r="M322" s="24">
        <v>438.49124283653498</v>
      </c>
      <c r="N322" s="24">
        <v>402.00511198050339</v>
      </c>
      <c r="O322" s="115">
        <v>1.0542875728243501</v>
      </c>
      <c r="P322" s="112">
        <v>22.277325007562283</v>
      </c>
      <c r="Q322" s="112">
        <v>19.176221992706274</v>
      </c>
      <c r="R322" s="5"/>
      <c r="S322" s="24" t="s">
        <v>11</v>
      </c>
    </row>
    <row r="323" spans="1:21" ht="13.2" x14ac:dyDescent="0.25">
      <c r="B323" s="24" t="s">
        <v>34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333.64</v>
      </c>
      <c r="I323" s="24">
        <v>315.11333333333334</v>
      </c>
      <c r="J323" s="112">
        <v>0.81281160296116184</v>
      </c>
      <c r="K323" s="112">
        <v>13.094471373851732</v>
      </c>
      <c r="L323" s="112">
        <v>11.749581828605855</v>
      </c>
      <c r="M323" s="24">
        <v>443.36529617078804</v>
      </c>
      <c r="N323" s="24">
        <v>408.62513659084999</v>
      </c>
      <c r="O323" s="115">
        <v>1.1115508950015851</v>
      </c>
      <c r="P323" s="112">
        <v>21.828754589366682</v>
      </c>
      <c r="Q323" s="112">
        <v>19.720559787513665</v>
      </c>
      <c r="R323" s="5"/>
      <c r="S323" s="24" t="s">
        <v>34</v>
      </c>
      <c r="T323" s="3"/>
    </row>
    <row r="324" spans="1:21" ht="13.2" x14ac:dyDescent="0.25">
      <c r="B324" s="24" t="s">
        <v>35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338</v>
      </c>
      <c r="I324" s="24">
        <v>318.5116666666666</v>
      </c>
      <c r="J324" s="112">
        <v>1.3067977460736131</v>
      </c>
      <c r="K324" s="112">
        <v>13.720476414776911</v>
      </c>
      <c r="L324" s="112">
        <v>12.051714281526202</v>
      </c>
      <c r="M324" s="24">
        <v>447.18112829807973</v>
      </c>
      <c r="N324" s="24">
        <v>415.10071267153654</v>
      </c>
      <c r="O324" s="115">
        <v>0.86065196357220941</v>
      </c>
      <c r="P324" s="112">
        <v>21.031755328004792</v>
      </c>
      <c r="Q324" s="112">
        <v>20.164582945956951</v>
      </c>
      <c r="R324" s="5"/>
      <c r="S324" s="24" t="s">
        <v>35</v>
      </c>
    </row>
    <row r="325" spans="1:21" ht="13.2" x14ac:dyDescent="0.25">
      <c r="B325" s="24" t="s">
        <v>52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340.61</v>
      </c>
      <c r="I325" s="24">
        <v>321.86749999999995</v>
      </c>
      <c r="J325" s="112">
        <v>0.77218934911242343</v>
      </c>
      <c r="K325" s="112">
        <v>13.40813744422988</v>
      </c>
      <c r="L325" s="112">
        <v>12.291111860543509</v>
      </c>
      <c r="M325" s="24">
        <v>451.92922443212473</v>
      </c>
      <c r="N325" s="24">
        <v>421.45650717163022</v>
      </c>
      <c r="O325" s="115">
        <v>1.0617836562369405</v>
      </c>
      <c r="P325" s="112">
        <v>20.302826186546113</v>
      </c>
      <c r="Q325" s="112">
        <v>20.498584535374448</v>
      </c>
      <c r="R325" s="5"/>
      <c r="S325" s="24" t="s">
        <v>52</v>
      </c>
    </row>
    <row r="326" spans="1:21" ht="13.2" x14ac:dyDescent="0.25">
      <c r="B326" s="24" t="s">
        <v>102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344.84</v>
      </c>
      <c r="I326" s="24">
        <v>325.33999999999997</v>
      </c>
      <c r="J326" s="112">
        <v>1.2418895510994901</v>
      </c>
      <c r="K326" s="112">
        <v>13.744763663950891</v>
      </c>
      <c r="L326" s="112">
        <v>12.553298833840216</v>
      </c>
      <c r="M326" s="24">
        <v>457.60827896972734</v>
      </c>
      <c r="N326" s="24">
        <v>427.69685796073441</v>
      </c>
      <c r="O326" s="115">
        <v>1.2566247612640495</v>
      </c>
      <c r="P326" s="112">
        <v>19.566109225110125</v>
      </c>
      <c r="Q326" s="112">
        <v>20.710809216432892</v>
      </c>
      <c r="R326" s="5"/>
      <c r="S326" s="24" t="s">
        <v>102</v>
      </c>
    </row>
    <row r="327" spans="1:21" s="7" customFormat="1" ht="13.2" x14ac:dyDescent="0.25">
      <c r="A327" s="126"/>
      <c r="B327" s="127" t="s">
        <v>103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347.59</v>
      </c>
      <c r="I327" s="127">
        <v>328.72666666666669</v>
      </c>
      <c r="J327" s="128">
        <v>0.7974712910335171</v>
      </c>
      <c r="K327" s="128">
        <v>13.239941358527446</v>
      </c>
      <c r="L327" s="128">
        <v>12.725287977116139</v>
      </c>
      <c r="M327" s="127">
        <v>461.76976504798029</v>
      </c>
      <c r="N327" s="127">
        <v>433.65988005624098</v>
      </c>
      <c r="O327" s="129">
        <v>0.9093992109632012</v>
      </c>
      <c r="P327" s="128">
        <v>18.337721571413653</v>
      </c>
      <c r="Q327" s="128">
        <v>20.753002413419267</v>
      </c>
      <c r="R327" s="126"/>
      <c r="S327" s="127" t="s">
        <v>103</v>
      </c>
    </row>
    <row r="328" spans="1:21" ht="13.2" x14ac:dyDescent="0.25">
      <c r="B328" s="24" t="s">
        <v>104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351.96</v>
      </c>
      <c r="I328" s="24">
        <v>332.29500000000002</v>
      </c>
      <c r="J328" s="112">
        <v>1.2572283437383192</v>
      </c>
      <c r="K328" s="112">
        <v>13.85132949472731</v>
      </c>
      <c r="L328" s="112">
        <v>12.956033278850626</v>
      </c>
      <c r="M328" s="24">
        <v>466.71172046892679</v>
      </c>
      <c r="N328" s="24">
        <v>439.37008073440671</v>
      </c>
      <c r="O328" s="115">
        <v>1.0702206586507401</v>
      </c>
      <c r="P328" s="112">
        <v>17.208500081750145</v>
      </c>
      <c r="Q328" s="112">
        <v>20.6191466989943</v>
      </c>
      <c r="R328" s="5"/>
      <c r="S328" s="24" t="s">
        <v>104</v>
      </c>
    </row>
    <row r="329" spans="1:21" ht="13.2" x14ac:dyDescent="0.25">
      <c r="B329" s="24" t="s">
        <v>105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355.91</v>
      </c>
      <c r="I329" s="24">
        <v>335.90833333333336</v>
      </c>
      <c r="J329" s="112">
        <v>1.1222866234799511</v>
      </c>
      <c r="K329" s="112">
        <v>13.872980323148298</v>
      </c>
      <c r="L329" s="112">
        <v>13.161093627617475</v>
      </c>
      <c r="M329" s="24">
        <v>476.95065146945063</v>
      </c>
      <c r="N329" s="24">
        <v>445.25230873498543</v>
      </c>
      <c r="O329" s="115">
        <v>2.1938448407158688</v>
      </c>
      <c r="P329" s="112">
        <v>17.370325789534121</v>
      </c>
      <c r="Q329" s="112">
        <v>20.402575660955108</v>
      </c>
      <c r="S329" s="24" t="s">
        <v>105</v>
      </c>
    </row>
    <row r="330" spans="1:21" ht="13.2" x14ac:dyDescent="0.25">
      <c r="A330" s="39">
        <v>2022</v>
      </c>
      <c r="B330" s="24" t="s">
        <v>106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360.37151947907989</v>
      </c>
      <c r="I330" s="24">
        <v>339.56595995659001</v>
      </c>
      <c r="J330" s="112">
        <v>1.2535527181253343</v>
      </c>
      <c r="K330" s="112">
        <v>13.868655042681951</v>
      </c>
      <c r="L330" s="112">
        <v>13.326218756631803</v>
      </c>
      <c r="M330" s="24">
        <v>484.68931273407708</v>
      </c>
      <c r="N330" s="24">
        <v>451.15818732488862</v>
      </c>
      <c r="O330" s="115">
        <v>1.6225287125165124</v>
      </c>
      <c r="P330" s="112">
        <v>17.125985642913662</v>
      </c>
      <c r="Q330" s="112">
        <v>20.089322418977915</v>
      </c>
      <c r="S330" s="24" t="s">
        <v>106</v>
      </c>
      <c r="T330" s="47"/>
      <c r="U330" s="47"/>
    </row>
    <row r="331" spans="1:21" ht="13.2" x14ac:dyDescent="0.25">
      <c r="B331" s="24" t="s">
        <v>107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365.17785669899934</v>
      </c>
      <c r="I331" s="24">
        <v>343.3057813481733</v>
      </c>
      <c r="J331" s="112">
        <v>1.3337172778989554</v>
      </c>
      <c r="K331" s="112">
        <v>14.011194723384122</v>
      </c>
      <c r="L331" s="112">
        <v>13.460758600522183</v>
      </c>
      <c r="M331" s="24">
        <v>493.76829276662033</v>
      </c>
      <c r="N331" s="24">
        <v>457.16993414682094</v>
      </c>
      <c r="O331" s="115">
        <v>1.8731545742838307</v>
      </c>
      <c r="P331" s="112">
        <v>17.11012464695068</v>
      </c>
      <c r="Q331" s="112">
        <v>19.687147460194751</v>
      </c>
      <c r="S331" s="24" t="s">
        <v>107</v>
      </c>
    </row>
    <row r="332" spans="1:21" ht="13.2" x14ac:dyDescent="0.25">
      <c r="B332" s="24" t="s">
        <v>108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368.75104982610969</v>
      </c>
      <c r="I332" s="24">
        <v>347.05920216701571</v>
      </c>
      <c r="J332" s="112">
        <v>0.9784802286233969</v>
      </c>
      <c r="K332" s="112">
        <v>13.914012488372236</v>
      </c>
      <c r="L332" s="112">
        <v>13.562467135605161</v>
      </c>
      <c r="M332" s="24">
        <v>503.57244276036226</v>
      </c>
      <c r="N332" s="24">
        <v>463.32948924147757</v>
      </c>
      <c r="O332" s="115">
        <v>1.9855770687114358</v>
      </c>
      <c r="P332" s="112">
        <v>17.203147317945849</v>
      </c>
      <c r="Q332" s="112">
        <v>19.213975347943133</v>
      </c>
      <c r="S332" s="24" t="s">
        <v>108</v>
      </c>
    </row>
    <row r="333" spans="1:21" ht="13.2" x14ac:dyDescent="0.25">
      <c r="B333" s="24" t="s">
        <v>109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373.25788912458631</v>
      </c>
      <c r="I333" s="24">
        <v>350.92152626073124</v>
      </c>
      <c r="J333" s="112">
        <v>1.2221902285029103</v>
      </c>
      <c r="K333" s="112">
        <v>14.177568482024498</v>
      </c>
      <c r="L333" s="112">
        <v>13.680885762652252</v>
      </c>
      <c r="M333" s="24">
        <v>513.63098095058331</v>
      </c>
      <c r="N333" s="24">
        <v>469.97236140877129</v>
      </c>
      <c r="O333" s="115">
        <v>1.9974361851662366</v>
      </c>
      <c r="P333" s="112">
        <v>18.370922346199791</v>
      </c>
      <c r="Q333" s="112">
        <v>18.875664106801636</v>
      </c>
      <c r="S333" s="24" t="s">
        <v>109</v>
      </c>
    </row>
    <row r="334" spans="1:21" ht="13.2" x14ac:dyDescent="0.25">
      <c r="B334" s="24" t="s">
        <v>11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380.25113641005146</v>
      </c>
      <c r="I334" s="24">
        <v>355.02995429490215</v>
      </c>
      <c r="J334" s="112">
        <v>1.8735698532365035</v>
      </c>
      <c r="K334" s="112">
        <v>14.896853425004224</v>
      </c>
      <c r="L334" s="112">
        <v>13.830264313451039</v>
      </c>
      <c r="M334" s="24">
        <v>523.97981367374746</v>
      </c>
      <c r="N334" s="24">
        <v>477.0964089785391</v>
      </c>
      <c r="O334" s="115">
        <v>2.0148381049779118</v>
      </c>
      <c r="P334" s="112">
        <v>19.496072551916782</v>
      </c>
      <c r="Q334" s="112">
        <v>18.67918958246419</v>
      </c>
      <c r="S334" s="24" t="s">
        <v>11</v>
      </c>
    </row>
    <row r="335" spans="1:21" ht="13.2" x14ac:dyDescent="0.25">
      <c r="B335" s="24" t="s">
        <v>34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386.17693290568337</v>
      </c>
      <c r="I335" s="24">
        <v>359.40803203704246</v>
      </c>
      <c r="J335" s="112">
        <v>1.5583902132620295</v>
      </c>
      <c r="K335" s="112">
        <v>15.746593006139364</v>
      </c>
      <c r="L335" s="112">
        <v>14.056751656666108</v>
      </c>
      <c r="M335" s="24">
        <v>534.71170987518985</v>
      </c>
      <c r="N335" s="24">
        <v>484.70861012057253</v>
      </c>
      <c r="O335" s="115">
        <v>2.0481506961496336</v>
      </c>
      <c r="P335" s="112">
        <v>20.602968814504237</v>
      </c>
      <c r="Q335" s="112">
        <v>18.619381608406457</v>
      </c>
      <c r="S335" s="24" t="s">
        <v>34</v>
      </c>
    </row>
    <row r="336" spans="1:21" ht="13.2" x14ac:dyDescent="0.25">
      <c r="B336" s="24" t="s">
        <v>35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392.95060445239437</v>
      </c>
      <c r="I336" s="24">
        <v>363.98724907474201</v>
      </c>
      <c r="J336" s="112">
        <v>1.754033182599585</v>
      </c>
      <c r="K336" s="112">
        <v>16.25757528177347</v>
      </c>
      <c r="L336" s="112">
        <v>14.277524865570214</v>
      </c>
      <c r="M336" s="24">
        <v>545.63617236239133</v>
      </c>
      <c r="N336" s="24">
        <v>492.91319712593173</v>
      </c>
      <c r="O336" s="115">
        <v>2.0430565266190683</v>
      </c>
      <c r="P336" s="112">
        <v>22.01681552149131</v>
      </c>
      <c r="Q336" s="112">
        <v>18.745447087672702</v>
      </c>
      <c r="S336" s="24" t="s">
        <v>35</v>
      </c>
    </row>
    <row r="337" spans="1:19" ht="13.2" x14ac:dyDescent="0.25">
      <c r="B337" s="24" t="s">
        <v>52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399.19410504034204</v>
      </c>
      <c r="I337" s="24">
        <v>368.86925782810385</v>
      </c>
      <c r="J337" s="112">
        <v>1.5888766977845563</v>
      </c>
      <c r="K337" s="112">
        <v>17.199760735252042</v>
      </c>
      <c r="L337" s="112">
        <v>14.602828128998397</v>
      </c>
      <c r="M337" s="24">
        <v>556.41898934790777</v>
      </c>
      <c r="N337" s="24">
        <v>501.62067753558034</v>
      </c>
      <c r="O337" s="115">
        <v>1.9761917430860763</v>
      </c>
      <c r="P337" s="112">
        <v>23.1208249581736</v>
      </c>
      <c r="Q337" s="112">
        <v>19.020745675971924</v>
      </c>
      <c r="S337" s="24" t="s">
        <v>52</v>
      </c>
    </row>
    <row r="338" spans="1:19" ht="13.2" x14ac:dyDescent="0.25">
      <c r="B338" s="24" t="s">
        <v>102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405.53499522595769</v>
      </c>
      <c r="I338" s="24">
        <v>373.92717409693364</v>
      </c>
      <c r="J338" s="112">
        <v>1.5884228012271961</v>
      </c>
      <c r="K338" s="112">
        <v>17.60091498258835</v>
      </c>
      <c r="L338" s="112">
        <v>14.934276171676913</v>
      </c>
      <c r="M338" s="24">
        <v>564.39585587331555</v>
      </c>
      <c r="N338" s="24">
        <v>510.51964227754598</v>
      </c>
      <c r="O338" s="115">
        <v>1.4336078886804842</v>
      </c>
      <c r="P338" s="112">
        <v>23.336023802718969</v>
      </c>
      <c r="Q338" s="112">
        <v>19.364833473809455</v>
      </c>
      <c r="S338" s="24" t="s">
        <v>102</v>
      </c>
    </row>
    <row r="339" spans="1:19" s="7" customFormat="1" ht="13.2" x14ac:dyDescent="0.25">
      <c r="A339" s="126"/>
      <c r="B339" s="127" t="s">
        <v>103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409.317538769294</v>
      </c>
      <c r="I339" s="127">
        <v>379.07113566104152</v>
      </c>
      <c r="J339" s="128">
        <v>0.93272925588794919</v>
      </c>
      <c r="K339" s="128">
        <v>17.758721128137765</v>
      </c>
      <c r="L339" s="128">
        <v>15.314993914206781</v>
      </c>
      <c r="M339" s="127">
        <v>571.31768788747104</v>
      </c>
      <c r="N339" s="127">
        <v>519.64863584750367</v>
      </c>
      <c r="O339" s="129">
        <v>1.2264143937493941</v>
      </c>
      <c r="P339" s="128">
        <v>23.723494072442833</v>
      </c>
      <c r="Q339" s="128">
        <v>19.828616790677273</v>
      </c>
      <c r="S339" s="127" t="s">
        <v>103</v>
      </c>
    </row>
    <row r="340" spans="1:19" s="7" customFormat="1" ht="13.2" x14ac:dyDescent="0.25">
      <c r="A340" s="126"/>
      <c r="B340" s="127" t="s">
        <v>104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416.17120768206848</v>
      </c>
      <c r="I340" s="127">
        <v>384.4220696345472</v>
      </c>
      <c r="J340" s="128">
        <v>1.6744136919667767</v>
      </c>
      <c r="K340" s="128">
        <v>18.243893533943776</v>
      </c>
      <c r="L340" s="128">
        <v>15.686985851290942</v>
      </c>
      <c r="M340" s="127">
        <v>579.3080272668434</v>
      </c>
      <c r="N340" s="127">
        <v>529.03166141399663</v>
      </c>
      <c r="O340" s="129">
        <v>1.3985807806717503</v>
      </c>
      <c r="P340" s="128">
        <v>24.125450863926432</v>
      </c>
      <c r="Q340" s="128">
        <v>20.406847122981304</v>
      </c>
      <c r="S340" s="127" t="s">
        <v>104</v>
      </c>
    </row>
    <row r="341" spans="1:19" s="7" customFormat="1" ht="13.2" x14ac:dyDescent="0.25">
      <c r="A341" s="126"/>
      <c r="B341" s="127" t="s">
        <v>105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421.72436216715732</v>
      </c>
      <c r="I341" s="127">
        <v>389.90659981514364</v>
      </c>
      <c r="J341" s="128">
        <v>1.3343437466561028</v>
      </c>
      <c r="K341" s="128">
        <v>18.491855291269516</v>
      </c>
      <c r="L341" s="128">
        <v>16.075298265442541</v>
      </c>
      <c r="M341" s="127">
        <v>590.2441526266241</v>
      </c>
      <c r="N341" s="127">
        <v>538.47278651042768</v>
      </c>
      <c r="O341" s="129">
        <v>1.8877910964529576</v>
      </c>
      <c r="P341" s="128">
        <v>23.75371556955092</v>
      </c>
      <c r="Q341" s="128">
        <v>20.93655124221425</v>
      </c>
      <c r="S341" s="127" t="s">
        <v>105</v>
      </c>
    </row>
    <row r="342" spans="1:19" ht="13.2" x14ac:dyDescent="0.25">
      <c r="A342" s="5">
        <v>2023</v>
      </c>
      <c r="B342" s="127" t="s">
        <v>106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429.40483046720408</v>
      </c>
      <c r="I342" s="127">
        <v>395.65937573082073</v>
      </c>
      <c r="J342" s="128">
        <v>1.8212057422005046</v>
      </c>
      <c r="K342" s="128">
        <v>19.156150599223935</v>
      </c>
      <c r="L342" s="128">
        <v>16.519151619732938</v>
      </c>
      <c r="M342" s="127">
        <v>602.54488165686269</v>
      </c>
      <c r="N342" s="127">
        <v>548.29408392065989</v>
      </c>
      <c r="O342" s="129">
        <v>2.0840069275569419</v>
      </c>
      <c r="P342" s="128">
        <v>24.31569374987366</v>
      </c>
      <c r="Q342" s="128">
        <v>21.530341092052851</v>
      </c>
      <c r="R342" s="7"/>
      <c r="S342" s="127" t="s">
        <v>106</v>
      </c>
    </row>
    <row r="343" spans="1:19" ht="13.2" x14ac:dyDescent="0.25">
      <c r="B343" s="127" t="s">
        <v>107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433.97590327066155</v>
      </c>
      <c r="I343" s="127">
        <v>401.39254627845918</v>
      </c>
      <c r="J343" s="128">
        <v>1.0645135962918744</v>
      </c>
      <c r="K343" s="128">
        <v>18.839599748341129</v>
      </c>
      <c r="L343" s="128">
        <v>16.91983301364084</v>
      </c>
      <c r="M343" s="127">
        <v>614.01309528923207</v>
      </c>
      <c r="N343" s="127">
        <v>558.31448413087753</v>
      </c>
      <c r="O343" s="129">
        <v>1.9032961662265535</v>
      </c>
      <c r="P343" s="128">
        <v>24.352475499970083</v>
      </c>
      <c r="Q343" s="128">
        <v>22.124059880012553</v>
      </c>
      <c r="R343" s="7"/>
      <c r="S343" s="127" t="s">
        <v>107</v>
      </c>
    </row>
    <row r="344" spans="1:19" ht="13.2" x14ac:dyDescent="0.25">
      <c r="B344" s="127" t="s">
        <v>108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441.96988231703654</v>
      </c>
      <c r="I344" s="127">
        <v>407.4941156527031</v>
      </c>
      <c r="J344" s="128">
        <v>1.8420329299687666</v>
      </c>
      <c r="K344" s="128">
        <v>19.855898044345736</v>
      </c>
      <c r="L344" s="128">
        <v>17.413430650544811</v>
      </c>
      <c r="M344" s="127">
        <v>626.70112407031741</v>
      </c>
      <c r="N344" s="127">
        <v>568.57520757337386</v>
      </c>
      <c r="O344" s="129">
        <v>2.0664101268245076</v>
      </c>
      <c r="P344" s="128">
        <v>24.451036406007034</v>
      </c>
      <c r="Q344" s="128">
        <v>22.71509169515528</v>
      </c>
      <c r="R344" s="7"/>
      <c r="S344" s="127" t="s">
        <v>108</v>
      </c>
    </row>
    <row r="345" spans="1:19" ht="13.2" x14ac:dyDescent="0.25">
      <c r="B345" s="127" t="s">
        <v>109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448.41480680756956</v>
      </c>
      <c r="I345" s="127">
        <v>413.75719212628502</v>
      </c>
      <c r="J345" s="128">
        <v>1.4582270757331486</v>
      </c>
      <c r="K345" s="128">
        <v>20.135386249772552</v>
      </c>
      <c r="L345" s="128">
        <v>17.905902363728885</v>
      </c>
      <c r="M345" s="127">
        <v>640.04313095742384</v>
      </c>
      <c r="N345" s="127">
        <v>579.1095534072773</v>
      </c>
      <c r="O345" s="129">
        <v>2.1289265927037633</v>
      </c>
      <c r="P345" s="128">
        <v>24.611472963116057</v>
      </c>
      <c r="Q345" s="128">
        <v>23.222044732877592</v>
      </c>
      <c r="R345" s="7"/>
      <c r="S345" s="127" t="s">
        <v>109</v>
      </c>
    </row>
    <row r="346" spans="1:19" ht="13.2" x14ac:dyDescent="0.25">
      <c r="B346" s="127" t="s">
        <v>11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456.51907663694482</v>
      </c>
      <c r="I346" s="127">
        <v>420.11285381185957</v>
      </c>
      <c r="J346" s="128">
        <v>1.8073153933235488</v>
      </c>
      <c r="K346" s="128">
        <v>20.057255041217886</v>
      </c>
      <c r="L346" s="128">
        <v>18.331664336946886</v>
      </c>
      <c r="M346" s="127">
        <v>654.05632427503031</v>
      </c>
      <c r="N346" s="127">
        <v>589.9492626240509</v>
      </c>
      <c r="O346" s="129">
        <v>2.1894139066291416</v>
      </c>
      <c r="P346" s="128">
        <v>24.824717900730846</v>
      </c>
      <c r="Q346" s="128">
        <v>23.654098316759331</v>
      </c>
      <c r="R346" s="7"/>
      <c r="S346" s="127" t="s">
        <v>11</v>
      </c>
    </row>
    <row r="347" spans="1:19" ht="13.2" x14ac:dyDescent="0.25">
      <c r="B347" s="127" t="s">
        <v>34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464.47166205174187</v>
      </c>
      <c r="I347" s="127">
        <v>426.63741457403108</v>
      </c>
      <c r="J347" s="128">
        <v>1.7420050599816364</v>
      </c>
      <c r="K347" s="128">
        <v>20.274315339590871</v>
      </c>
      <c r="L347" s="128">
        <v>18.705587116667346</v>
      </c>
      <c r="M347" s="127">
        <v>669.73220776154926</v>
      </c>
      <c r="N347" s="127">
        <v>601.20097078124752</v>
      </c>
      <c r="O347" s="129">
        <v>2.396717668603614</v>
      </c>
      <c r="P347" s="128">
        <v>25.251083040219058</v>
      </c>
      <c r="Q347" s="128">
        <v>24.033482844816234</v>
      </c>
      <c r="R347" s="7"/>
      <c r="S347" s="127" t="s">
        <v>34</v>
      </c>
    </row>
    <row r="348" spans="1:19" x14ac:dyDescent="0.2">
      <c r="E348" s="10"/>
      <c r="F348" s="10"/>
      <c r="G348" s="10"/>
      <c r="J348" s="163"/>
      <c r="K348" s="10"/>
      <c r="L348" s="10"/>
      <c r="O348" s="10"/>
      <c r="P348" s="10"/>
      <c r="Q348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61"/>
  <sheetViews>
    <sheetView zoomScale="130" zoomScaleNormal="130" workbookViewId="0">
      <pane ySplit="171" topLeftCell="A344" activePane="bottomLeft" state="frozen"/>
      <selection pane="bottomLeft" activeCell="A172" sqref="A172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46</v>
      </c>
      <c r="E2" s="63" t="s">
        <v>47</v>
      </c>
      <c r="F2" s="63" t="s">
        <v>95</v>
      </c>
      <c r="G2" s="63" t="s">
        <v>2</v>
      </c>
      <c r="H2" s="63" t="s">
        <v>43</v>
      </c>
      <c r="I2" s="64" t="s">
        <v>45</v>
      </c>
      <c r="J2" s="63" t="s">
        <v>3</v>
      </c>
      <c r="K2" s="63" t="s">
        <v>44</v>
      </c>
      <c r="L2" s="63" t="s">
        <v>49</v>
      </c>
      <c r="M2" s="63" t="s">
        <v>39</v>
      </c>
      <c r="N2" s="63" t="s">
        <v>4</v>
      </c>
      <c r="O2" s="63" t="s">
        <v>36</v>
      </c>
      <c r="P2" s="63" t="s">
        <v>40</v>
      </c>
      <c r="Q2" s="63" t="s">
        <v>37</v>
      </c>
      <c r="R2" s="63" t="s">
        <v>38</v>
      </c>
      <c r="S2" s="63" t="s">
        <v>48</v>
      </c>
      <c r="T2" s="65" t="s">
        <v>18</v>
      </c>
      <c r="U2" s="65" t="s">
        <v>19</v>
      </c>
      <c r="V2" s="65" t="s">
        <v>32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 t="s">
        <v>29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34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35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34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35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50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34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34</v>
      </c>
    </row>
    <row r="118" spans="1:23" s="3" customFormat="1" ht="13.2" hidden="1" x14ac:dyDescent="0.25">
      <c r="A118" s="43"/>
      <c r="B118" s="23" t="s">
        <v>35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35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50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34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35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34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35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50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34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35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34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35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50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34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34</v>
      </c>
    </row>
    <row r="178" spans="1:23" s="3" customFormat="1" ht="13.2" x14ac:dyDescent="0.25">
      <c r="A178" s="43"/>
      <c r="B178" s="23" t="s">
        <v>35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35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50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34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35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50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7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7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7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7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7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7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7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7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7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7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34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34</v>
      </c>
    </row>
    <row r="286" spans="1:23" ht="10.199999999999999" x14ac:dyDescent="0.2">
      <c r="B286" s="23" t="s">
        <v>35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35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34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34</v>
      </c>
    </row>
    <row r="298" spans="1:23" ht="10.199999999999999" x14ac:dyDescent="0.2">
      <c r="B298" s="23" t="s">
        <v>35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35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106</v>
      </c>
    </row>
    <row r="305" spans="1:23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107</v>
      </c>
    </row>
    <row r="306" spans="1:23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108</v>
      </c>
    </row>
    <row r="307" spans="1:23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109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34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34</v>
      </c>
    </row>
    <row r="310" spans="1:23" ht="10.199999999999999" x14ac:dyDescent="0.2">
      <c r="B310" s="23" t="s">
        <v>35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35</v>
      </c>
    </row>
    <row r="311" spans="1:23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52</v>
      </c>
    </row>
    <row r="312" spans="1:23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102</v>
      </c>
    </row>
    <row r="313" spans="1:23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103</v>
      </c>
    </row>
    <row r="314" spans="1:23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104</v>
      </c>
    </row>
    <row r="315" spans="1:23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105</v>
      </c>
    </row>
    <row r="316" spans="1:23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106</v>
      </c>
    </row>
    <row r="317" spans="1:23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107</v>
      </c>
    </row>
    <row r="318" spans="1:23" ht="10.199999999999999" x14ac:dyDescent="0.2">
      <c r="B318" s="23" t="s">
        <v>108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108</v>
      </c>
    </row>
    <row r="319" spans="1:23" ht="10.199999999999999" x14ac:dyDescent="0.2">
      <c r="B319" s="23" t="s">
        <v>109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109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11</v>
      </c>
    </row>
    <row r="321" spans="1:26" ht="10.199999999999999" x14ac:dyDescent="0.2">
      <c r="B321" s="23" t="s">
        <v>34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34</v>
      </c>
    </row>
    <row r="322" spans="1:26" ht="10.199999999999999" x14ac:dyDescent="0.2">
      <c r="B322" s="23" t="s">
        <v>35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35</v>
      </c>
    </row>
    <row r="323" spans="1:26" ht="10.199999999999999" x14ac:dyDescent="0.2">
      <c r="B323" s="23" t="s">
        <v>52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52</v>
      </c>
    </row>
    <row r="324" spans="1:26" ht="10.199999999999999" x14ac:dyDescent="0.2">
      <c r="B324" s="23" t="s">
        <v>102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102</v>
      </c>
    </row>
    <row r="325" spans="1:26" ht="10.199999999999999" x14ac:dyDescent="0.2">
      <c r="B325" s="23" t="s">
        <v>103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103</v>
      </c>
    </row>
    <row r="326" spans="1:26" ht="13.2" x14ac:dyDescent="0.25">
      <c r="B326" s="23" t="s">
        <v>104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104</v>
      </c>
      <c r="Z326" s="105"/>
    </row>
    <row r="327" spans="1:26" ht="14.4" x14ac:dyDescent="0.3">
      <c r="B327" s="23" t="s">
        <v>105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105</v>
      </c>
      <c r="Y327" s="122"/>
      <c r="Z327" s="105"/>
    </row>
    <row r="328" spans="1:26" ht="14.4" x14ac:dyDescent="0.3">
      <c r="A328" s="5">
        <v>2022</v>
      </c>
      <c r="B328" s="23" t="s">
        <v>106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106</v>
      </c>
      <c r="X328" s="118"/>
      <c r="Y328" s="122"/>
      <c r="Z328" s="105"/>
    </row>
    <row r="329" spans="1:26" ht="14.4" x14ac:dyDescent="0.3">
      <c r="B329" s="23" t="s">
        <v>107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107</v>
      </c>
      <c r="X329" s="118"/>
      <c r="Y329" s="122"/>
      <c r="Z329" s="105"/>
    </row>
    <row r="330" spans="1:26" ht="14.4" x14ac:dyDescent="0.3">
      <c r="B330" s="23" t="s">
        <v>108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108</v>
      </c>
      <c r="X330" s="121"/>
      <c r="Y330" s="122"/>
      <c r="Z330" s="105"/>
    </row>
    <row r="331" spans="1:26" ht="14.4" x14ac:dyDescent="0.3">
      <c r="B331" s="23" t="s">
        <v>109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109</v>
      </c>
      <c r="X331" s="121"/>
      <c r="Y331" s="122"/>
      <c r="Z331" s="105"/>
    </row>
    <row r="332" spans="1:26" ht="14.4" x14ac:dyDescent="0.3">
      <c r="B332" s="23" t="s">
        <v>11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11</v>
      </c>
      <c r="X332" s="121"/>
      <c r="Y332" s="122"/>
      <c r="Z332" s="105"/>
    </row>
    <row r="333" spans="1:26" ht="14.4" x14ac:dyDescent="0.3">
      <c r="B333" s="23" t="s">
        <v>34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34</v>
      </c>
      <c r="X333" s="121"/>
      <c r="Y333" s="122"/>
      <c r="Z333" s="105"/>
    </row>
    <row r="334" spans="1:26" ht="14.4" x14ac:dyDescent="0.3">
      <c r="B334" s="23" t="s">
        <v>35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35</v>
      </c>
      <c r="X334" s="121"/>
      <c r="Y334" s="122"/>
      <c r="Z334" s="105"/>
    </row>
    <row r="335" spans="1:26" ht="14.4" x14ac:dyDescent="0.3">
      <c r="B335" s="23" t="s">
        <v>52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52</v>
      </c>
      <c r="X335" s="125"/>
      <c r="Y335" s="125"/>
      <c r="Z335" s="105"/>
    </row>
    <row r="336" spans="1:26" ht="14.4" x14ac:dyDescent="0.3">
      <c r="B336" s="23" t="s">
        <v>102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102</v>
      </c>
      <c r="X336" s="125"/>
      <c r="Y336" s="125"/>
      <c r="Z336" s="105"/>
    </row>
    <row r="337" spans="1:26" ht="14.4" x14ac:dyDescent="0.3">
      <c r="B337" s="23" t="s">
        <v>103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103</v>
      </c>
      <c r="X337" s="125"/>
      <c r="Y337" s="125"/>
      <c r="Z337" s="105"/>
    </row>
    <row r="338" spans="1:26" ht="14.4" x14ac:dyDescent="0.3">
      <c r="B338" s="23" t="s">
        <v>104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104</v>
      </c>
      <c r="X338" s="130"/>
      <c r="Y338" s="125"/>
      <c r="Z338" s="105"/>
    </row>
    <row r="339" spans="1:26" ht="14.4" x14ac:dyDescent="0.3">
      <c r="B339" s="23" t="s">
        <v>105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105</v>
      </c>
      <c r="X339" s="133"/>
      <c r="Y339" s="133"/>
      <c r="Z339" s="105"/>
    </row>
    <row r="340" spans="1:26" ht="14.4" x14ac:dyDescent="0.3">
      <c r="A340" s="5">
        <v>2023</v>
      </c>
      <c r="B340" s="23" t="s">
        <v>106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106</v>
      </c>
      <c r="X340" s="133"/>
      <c r="Y340" s="133"/>
      <c r="Z340" s="105"/>
    </row>
    <row r="341" spans="1:26" ht="14.4" x14ac:dyDescent="0.3">
      <c r="B341" s="23" t="s">
        <v>107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107</v>
      </c>
      <c r="X341" s="133"/>
      <c r="Y341" s="133"/>
      <c r="Z341" s="105"/>
    </row>
    <row r="342" spans="1:26" ht="14.4" x14ac:dyDescent="0.3">
      <c r="B342" s="23" t="s">
        <v>108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108</v>
      </c>
      <c r="X342" s="130"/>
      <c r="Y342" s="122"/>
      <c r="Z342" s="105"/>
    </row>
    <row r="343" spans="1:26" ht="14.4" x14ac:dyDescent="0.3">
      <c r="B343" s="23" t="s">
        <v>109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109</v>
      </c>
      <c r="X343" s="137"/>
      <c r="Y343" s="137"/>
      <c r="Z343" s="105"/>
    </row>
    <row r="344" spans="1:26" ht="14.4" x14ac:dyDescent="0.3">
      <c r="B344" s="23" t="s">
        <v>11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11</v>
      </c>
      <c r="X344" s="137"/>
      <c r="Y344" s="137"/>
      <c r="Z344" s="105"/>
    </row>
    <row r="345" spans="1:26" ht="14.4" x14ac:dyDescent="0.3">
      <c r="B345" s="23" t="s">
        <v>34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34</v>
      </c>
      <c r="X345" s="137"/>
      <c r="Y345" s="137"/>
      <c r="Z345" s="105"/>
    </row>
    <row r="346" spans="1:26" ht="15.6" x14ac:dyDescent="0.3">
      <c r="C346" s="14"/>
      <c r="M346"/>
      <c r="N346"/>
      <c r="O346"/>
      <c r="S346" s="136"/>
      <c r="X346" s="130"/>
      <c r="Y346" s="122"/>
    </row>
    <row r="347" spans="1:26" ht="15.6" x14ac:dyDescent="0.3">
      <c r="C347" s="14"/>
      <c r="M347"/>
      <c r="O347"/>
      <c r="S347" s="136"/>
      <c r="X347" s="130"/>
      <c r="Y347" s="122"/>
    </row>
    <row r="348" spans="1:26" ht="15.6" x14ac:dyDescent="0.3">
      <c r="O348" s="7"/>
      <c r="S348" s="136"/>
      <c r="X348" s="130"/>
      <c r="Y348" s="122"/>
    </row>
    <row r="349" spans="1:26" ht="15.6" x14ac:dyDescent="0.3">
      <c r="S349" s="136"/>
      <c r="X349" s="130"/>
      <c r="Y349" s="122"/>
    </row>
    <row r="350" spans="1:26" ht="15.6" x14ac:dyDescent="0.3">
      <c r="S350" s="136"/>
      <c r="X350" s="130"/>
      <c r="Y350" s="122"/>
    </row>
    <row r="351" spans="1:26" ht="15.6" x14ac:dyDescent="0.3">
      <c r="S351" s="136"/>
      <c r="X351" s="130"/>
      <c r="Y351" s="122"/>
    </row>
    <row r="352" spans="1:26" ht="15.6" x14ac:dyDescent="0.3">
      <c r="S352" s="136"/>
      <c r="X352" s="130"/>
      <c r="Y352" s="122"/>
    </row>
    <row r="353" spans="4:25" ht="15.6" x14ac:dyDescent="0.3">
      <c r="D353" s="47"/>
      <c r="S353" s="136"/>
      <c r="X353" s="130"/>
      <c r="Y353" s="122"/>
    </row>
    <row r="354" spans="4:25" ht="15.6" x14ac:dyDescent="0.3">
      <c r="D354" s="47"/>
      <c r="S354" s="136"/>
      <c r="X354" s="130"/>
      <c r="Y354" s="120"/>
    </row>
    <row r="355" spans="4:25" ht="15.6" x14ac:dyDescent="0.3">
      <c r="S355" s="136"/>
      <c r="X355" s="130"/>
      <c r="Y355" s="120"/>
    </row>
    <row r="356" spans="4:25" ht="15.6" x14ac:dyDescent="0.3">
      <c r="S356" s="136"/>
      <c r="X356" s="130"/>
      <c r="Y356" s="120"/>
    </row>
    <row r="357" spans="4:25" ht="15.6" x14ac:dyDescent="0.3">
      <c r="S357" s="136"/>
      <c r="X357" s="130"/>
      <c r="Y357" s="120"/>
    </row>
    <row r="358" spans="4:25" ht="15.6" x14ac:dyDescent="0.3">
      <c r="S358" s="136"/>
      <c r="X358" s="130"/>
      <c r="Y358" s="120"/>
    </row>
    <row r="359" spans="4:25" ht="15.6" x14ac:dyDescent="0.3">
      <c r="S359" s="136"/>
      <c r="X359" s="130"/>
      <c r="Y359" s="120"/>
    </row>
    <row r="360" spans="4:25" ht="15.6" x14ac:dyDescent="0.3">
      <c r="S360" s="136"/>
      <c r="X360" s="130"/>
      <c r="Y360" s="120"/>
    </row>
    <row r="361" spans="4:25" ht="15.6" x14ac:dyDescent="0.3">
      <c r="S361" s="136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3"/>
  <sheetViews>
    <sheetView zoomScale="110" zoomScaleNormal="110" workbookViewId="0">
      <pane ySplit="171" topLeftCell="A334" activePane="bottomLeft" state="frozen"/>
      <selection pane="bottomLeft" activeCell="A172" sqref="A17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46</v>
      </c>
      <c r="E2" s="63" t="s">
        <v>47</v>
      </c>
      <c r="F2" s="63" t="s">
        <v>95</v>
      </c>
      <c r="G2" s="63" t="s">
        <v>2</v>
      </c>
      <c r="H2" s="63" t="s">
        <v>43</v>
      </c>
      <c r="I2" s="64" t="s">
        <v>45</v>
      </c>
      <c r="J2" s="63" t="s">
        <v>3</v>
      </c>
      <c r="K2" s="63" t="s">
        <v>44</v>
      </c>
      <c r="L2" s="63" t="s">
        <v>49</v>
      </c>
      <c r="M2" s="63" t="s">
        <v>39</v>
      </c>
      <c r="N2" s="63" t="s">
        <v>4</v>
      </c>
      <c r="O2" s="63" t="s">
        <v>36</v>
      </c>
      <c r="P2" s="63" t="s">
        <v>40</v>
      </c>
      <c r="Q2" s="63" t="s">
        <v>37</v>
      </c>
      <c r="R2" s="63" t="s">
        <v>38</v>
      </c>
      <c r="S2" s="63" t="s">
        <v>48</v>
      </c>
      <c r="T2" s="65" t="s">
        <v>18</v>
      </c>
      <c r="U2" s="65" t="s">
        <v>19</v>
      </c>
      <c r="V2" s="65" t="s">
        <v>32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f>C5/C4*100-100</f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f t="shared" ref="T6:T69" si="0">C6/C5*100-100</f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f t="shared" si="0"/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f t="shared" si="0"/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f t="shared" si="0"/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f t="shared" si="0"/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f t="shared" si="0"/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f t="shared" si="0"/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f t="shared" si="0"/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f t="shared" si="0"/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f t="shared" si="0"/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f t="shared" si="0"/>
        <v>3.4886281151716929</v>
      </c>
      <c r="U16" s="41">
        <f>(C16/C4)*100-(100)</f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f t="shared" si="0"/>
        <v>1.513753214429542</v>
      </c>
      <c r="U17" s="41">
        <f t="shared" ref="U17:U80" si="1">(C17/C5)*100-(100)</f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f t="shared" si="0"/>
        <v>2.0888333492392803</v>
      </c>
      <c r="U18" s="41">
        <f t="shared" si="1"/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f t="shared" si="0"/>
        <v>0.82751967321445363</v>
      </c>
      <c r="U19" s="41">
        <f t="shared" si="1"/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f t="shared" si="0"/>
        <v>6.0995403305549303</v>
      </c>
      <c r="U20" s="41">
        <f t="shared" si="1"/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f t="shared" si="0"/>
        <v>2.9401930514746368</v>
      </c>
      <c r="U21" s="41">
        <f t="shared" si="1"/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f t="shared" si="0"/>
        <v>0.47311432340831061</v>
      </c>
      <c r="U22" s="41">
        <f t="shared" si="1"/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f t="shared" si="0"/>
        <v>0.92136642584792128</v>
      </c>
      <c r="U23" s="41">
        <f t="shared" si="1"/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f t="shared" si="0"/>
        <v>-0.841294303308743</v>
      </c>
      <c r="U24" s="41">
        <f t="shared" si="1"/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f t="shared" si="0"/>
        <v>0.25652569131831626</v>
      </c>
      <c r="U25" s="41">
        <f t="shared" si="1"/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f t="shared" si="0"/>
        <v>-7.0119574329808643E-2</v>
      </c>
      <c r="U26" s="41">
        <f t="shared" si="1"/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f t="shared" si="0"/>
        <v>-1.2229877105178133</v>
      </c>
      <c r="U27" s="41">
        <f t="shared" si="1"/>
        <v>17.517098379712294</v>
      </c>
      <c r="V27" s="41">
        <f>AVERAGE(C16:C27)/AVERAGE(C4:C15)*100-100</f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f t="shared" si="0"/>
        <v>2.7101123895863992</v>
      </c>
      <c r="U28" s="41">
        <f t="shared" si="1"/>
        <v>16.633050433768503</v>
      </c>
      <c r="V28" s="41">
        <f t="shared" ref="V28:V91" si="2">AVERAGE(C17:C28)/AVERAGE(C5:C16)*100-100</f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f t="shared" si="0"/>
        <v>0.16054429105048484</v>
      </c>
      <c r="U29" s="41">
        <f t="shared" si="1"/>
        <v>15.078296721978219</v>
      </c>
      <c r="V29" s="41">
        <f t="shared" si="2"/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f t="shared" si="0"/>
        <v>1.960618149394719</v>
      </c>
      <c r="U30" s="41">
        <f t="shared" si="1"/>
        <v>14.933767821726178</v>
      </c>
      <c r="V30" s="41">
        <f t="shared" si="2"/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f t="shared" si="0"/>
        <v>-0.11039110261039298</v>
      </c>
      <c r="U31" s="41">
        <f t="shared" si="1"/>
        <v>13.864638880584664</v>
      </c>
      <c r="V31" s="41">
        <f t="shared" si="2"/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f t="shared" si="0"/>
        <v>2.5409565502781533</v>
      </c>
      <c r="U32" s="41">
        <f t="shared" si="1"/>
        <v>10.045613314544283</v>
      </c>
      <c r="V32" s="41">
        <f t="shared" si="2"/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f t="shared" si="0"/>
        <v>1.6476338665455899</v>
      </c>
      <c r="U33" s="41">
        <f t="shared" si="1"/>
        <v>8.6638355654026924</v>
      </c>
      <c r="V33" s="41">
        <f t="shared" si="2"/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f t="shared" si="0"/>
        <v>0.76995101159222656</v>
      </c>
      <c r="U34" s="41">
        <f t="shared" si="1"/>
        <v>8.984870832317668</v>
      </c>
      <c r="V34" s="41">
        <f t="shared" si="2"/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f t="shared" si="0"/>
        <v>-0.65159932375453877</v>
      </c>
      <c r="U35" s="41">
        <f t="shared" si="1"/>
        <v>7.286226876976059</v>
      </c>
      <c r="V35" s="41">
        <f t="shared" si="2"/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f t="shared" si="0"/>
        <v>0.36753712762431689</v>
      </c>
      <c r="U36" s="41">
        <f t="shared" si="1"/>
        <v>8.5941399063353288</v>
      </c>
      <c r="V36" s="41">
        <f t="shared" si="2"/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f t="shared" si="0"/>
        <v>-2.0898029691325206</v>
      </c>
      <c r="U37" s="41">
        <f t="shared" si="1"/>
        <v>6.0526839655645261</v>
      </c>
      <c r="V37" s="41">
        <f t="shared" si="2"/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f t="shared" si="0"/>
        <v>-6.3073526698502747E-3</v>
      </c>
      <c r="U38" s="41">
        <f t="shared" si="1"/>
        <v>6.1204060257532973</v>
      </c>
      <c r="V38" s="41">
        <f t="shared" si="2"/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f t="shared" si="0"/>
        <v>0.89050910870309963</v>
      </c>
      <c r="U39" s="41">
        <f t="shared" si="1"/>
        <v>8.39102684522652</v>
      </c>
      <c r="V39" s="41">
        <f t="shared" si="2"/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f t="shared" si="0"/>
        <v>0.65800447736910428</v>
      </c>
      <c r="U40" s="41">
        <f t="shared" si="1"/>
        <v>6.2254164819669313</v>
      </c>
      <c r="V40" s="41">
        <f t="shared" si="2"/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f t="shared" si="0"/>
        <v>-2.3848563443024631</v>
      </c>
      <c r="U41" s="41">
        <f t="shared" si="1"/>
        <v>3.5258879948000441</v>
      </c>
      <c r="V41" s="41">
        <f t="shared" si="2"/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f t="shared" si="0"/>
        <v>0.26482433566165753</v>
      </c>
      <c r="U42" s="41">
        <f t="shared" si="1"/>
        <v>1.8040608461496532</v>
      </c>
      <c r="V42" s="41">
        <f t="shared" si="2"/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f t="shared" si="0"/>
        <v>0.76819206742422352</v>
      </c>
      <c r="U43" s="41">
        <f t="shared" si="1"/>
        <v>2.6994826571659303</v>
      </c>
      <c r="V43" s="41">
        <f t="shared" si="2"/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f t="shared" si="0"/>
        <v>2.7152322855987734</v>
      </c>
      <c r="U44" s="41">
        <f t="shared" si="1"/>
        <v>2.8740278190140032</v>
      </c>
      <c r="V44" s="41">
        <f t="shared" si="2"/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f t="shared" si="0"/>
        <v>3.4606438636244121</v>
      </c>
      <c r="U45" s="41">
        <f t="shared" si="1"/>
        <v>4.7089120537076639</v>
      </c>
      <c r="V45" s="41">
        <f t="shared" si="2"/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f t="shared" si="0"/>
        <v>2.0896742295479385</v>
      </c>
      <c r="U46" s="41">
        <f t="shared" si="1"/>
        <v>6.0802214666522616</v>
      </c>
      <c r="V46" s="41">
        <f t="shared" si="2"/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f t="shared" si="0"/>
        <v>-0.31448655713710139</v>
      </c>
      <c r="U47" s="41">
        <f t="shared" si="1"/>
        <v>6.4401769032631506</v>
      </c>
      <c r="V47" s="41">
        <f t="shared" si="2"/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f t="shared" si="0"/>
        <v>-0.83123699733181411</v>
      </c>
      <c r="U48" s="41">
        <f t="shared" si="1"/>
        <v>5.1688721210691284</v>
      </c>
      <c r="V48" s="41">
        <f t="shared" si="2"/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f t="shared" si="0"/>
        <v>0.72652022071765998</v>
      </c>
      <c r="U49" s="41">
        <f t="shared" si="1"/>
        <v>8.1939863827795563</v>
      </c>
      <c r="V49" s="41">
        <f t="shared" si="2"/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f t="shared" si="0"/>
        <v>1.9591683804986957</v>
      </c>
      <c r="U50" s="41">
        <f t="shared" si="1"/>
        <v>10.320647065870148</v>
      </c>
      <c r="V50" s="41">
        <f t="shared" si="2"/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f t="shared" si="0"/>
        <v>1.3202819938290702</v>
      </c>
      <c r="U51" s="41">
        <f t="shared" si="1"/>
        <v>10.790590405410441</v>
      </c>
      <c r="V51" s="41">
        <f t="shared" si="2"/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f t="shared" si="0"/>
        <v>5.2962828683454859</v>
      </c>
      <c r="U52" s="41">
        <f t="shared" si="1"/>
        <v>15.895774082248224</v>
      </c>
      <c r="V52" s="41">
        <f t="shared" si="2"/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f t="shared" si="0"/>
        <v>-0.78426871595733871</v>
      </c>
      <c r="U53" s="41">
        <f t="shared" si="1"/>
        <v>17.79610773158258</v>
      </c>
      <c r="V53" s="41">
        <f t="shared" si="2"/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f t="shared" si="0"/>
        <v>-1.5123271077916627</v>
      </c>
      <c r="U54" s="41">
        <f t="shared" si="1"/>
        <v>15.708221732924272</v>
      </c>
      <c r="V54" s="41">
        <f t="shared" si="2"/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f t="shared" si="0"/>
        <v>9.0590181899614208E-2</v>
      </c>
      <c r="U55" s="41">
        <f t="shared" si="1"/>
        <v>14.930157667187459</v>
      </c>
      <c r="V55" s="41">
        <f t="shared" si="2"/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f t="shared" si="0"/>
        <v>1.2386817405773343</v>
      </c>
      <c r="U56" s="41">
        <f t="shared" si="1"/>
        <v>13.278015300697589</v>
      </c>
      <c r="V56" s="41">
        <f t="shared" si="2"/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f t="shared" si="0"/>
        <v>-0.3291501287175862</v>
      </c>
      <c r="U57" s="41">
        <f t="shared" si="1"/>
        <v>9.1286080882614584</v>
      </c>
      <c r="V57" s="41">
        <f t="shared" si="2"/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f t="shared" si="0"/>
        <v>-0.98478335289230756</v>
      </c>
      <c r="U58" s="41">
        <f t="shared" si="1"/>
        <v>5.8421711480895198</v>
      </c>
      <c r="V58" s="41">
        <f t="shared" si="2"/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f t="shared" si="0"/>
        <v>-1.8187915683323581</v>
      </c>
      <c r="U59" s="41">
        <f t="shared" si="1"/>
        <v>4.2449590462015721</v>
      </c>
      <c r="V59" s="41">
        <f t="shared" si="2"/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f t="shared" si="0"/>
        <v>-2.9750072546681281</v>
      </c>
      <c r="U60" s="41">
        <f t="shared" si="1"/>
        <v>1.9914546571786218</v>
      </c>
      <c r="V60" s="41">
        <f t="shared" si="2"/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f t="shared" si="0"/>
        <v>-7.1426447607890964E-2</v>
      </c>
      <c r="U61" s="41">
        <f t="shared" si="1"/>
        <v>1.1834872890710102</v>
      </c>
      <c r="V61" s="41">
        <f t="shared" si="2"/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f t="shared" si="0"/>
        <v>0.94631495266403931</v>
      </c>
      <c r="U62" s="41">
        <f t="shared" si="1"/>
        <v>0.17833940910259116</v>
      </c>
      <c r="V62" s="41">
        <f t="shared" si="2"/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f t="shared" si="0"/>
        <v>0.44818615829460384</v>
      </c>
      <c r="U63" s="41">
        <f t="shared" si="1"/>
        <v>-0.68392736404710774</v>
      </c>
      <c r="V63" s="41">
        <f t="shared" si="2"/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f t="shared" si="0"/>
        <v>0.88828095787918926</v>
      </c>
      <c r="U64" s="48">
        <f t="shared" si="1"/>
        <v>-4.8415806638000021</v>
      </c>
      <c r="V64" s="48">
        <f t="shared" si="2"/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f t="shared" si="0"/>
        <v>0.5780685349449044</v>
      </c>
      <c r="U65" s="48">
        <f t="shared" si="1"/>
        <v>-3.5349546104421563</v>
      </c>
      <c r="V65" s="48">
        <f t="shared" si="2"/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f t="shared" si="0"/>
        <v>0.6969698737993042</v>
      </c>
      <c r="U66" s="48">
        <f t="shared" si="1"/>
        <v>-1.3710296506003488</v>
      </c>
      <c r="V66" s="48">
        <f t="shared" si="2"/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f t="shared" si="0"/>
        <v>2.1026554766277314</v>
      </c>
      <c r="U67" s="48">
        <f t="shared" si="1"/>
        <v>0.61165351606042861</v>
      </c>
      <c r="V67" s="48">
        <f t="shared" si="2"/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f t="shared" si="0"/>
        <v>2.7041865063460762</v>
      </c>
      <c r="U68" s="48">
        <f t="shared" si="1"/>
        <v>2.0680815847060785</v>
      </c>
      <c r="V68" s="48">
        <f t="shared" si="2"/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f t="shared" si="0"/>
        <v>3.3178041899027733</v>
      </c>
      <c r="U69" s="48">
        <f t="shared" si="1"/>
        <v>5.8027505617375397</v>
      </c>
      <c r="V69" s="48">
        <f t="shared" si="2"/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f t="shared" ref="T70:T104" si="3">C70/C69*100-100</f>
        <v>8.8691270515113274E-3</v>
      </c>
      <c r="U70" s="48">
        <f t="shared" si="1"/>
        <v>6.8645183287590044</v>
      </c>
      <c r="V70" s="48">
        <f t="shared" si="2"/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f t="shared" si="3"/>
        <v>2.5094520281623716</v>
      </c>
      <c r="U71" s="48">
        <f t="shared" si="1"/>
        <v>11.575559010956965</v>
      </c>
      <c r="V71" s="48">
        <f t="shared" si="2"/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f t="shared" si="3"/>
        <v>0.33385255048334272</v>
      </c>
      <c r="U72" s="48">
        <f t="shared" si="1"/>
        <v>15.380639248558168</v>
      </c>
      <c r="V72" s="48">
        <f t="shared" si="2"/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f t="shared" si="3"/>
        <v>1.1212634776353525</v>
      </c>
      <c r="U73" s="48">
        <f t="shared" si="1"/>
        <v>16.757756134227805</v>
      </c>
      <c r="V73" s="48">
        <f t="shared" si="2"/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f t="shared" si="3"/>
        <v>0.89369222976894491</v>
      </c>
      <c r="U74" s="48">
        <f t="shared" si="1"/>
        <v>16.696890999628437</v>
      </c>
      <c r="V74" s="48">
        <f t="shared" si="2"/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f t="shared" si="3"/>
        <v>1.4519011177182222</v>
      </c>
      <c r="U75" s="48">
        <f t="shared" si="1"/>
        <v>17.86296895179747</v>
      </c>
      <c r="V75" s="48">
        <f t="shared" si="2"/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f t="shared" si="3"/>
        <v>0.40591403449712971</v>
      </c>
      <c r="U76" s="48">
        <f t="shared" si="1"/>
        <v>17.299442671300213</v>
      </c>
      <c r="V76" s="48">
        <f t="shared" si="2"/>
        <v>8.6738176419061119</v>
      </c>
      <c r="W76" s="16" t="s">
        <v>29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f t="shared" si="3"/>
        <v>3.6408310104341552</v>
      </c>
      <c r="U77" s="48">
        <f t="shared" si="1"/>
        <v>20.871397637651938</v>
      </c>
      <c r="V77" s="48">
        <f t="shared" si="2"/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f t="shared" si="3"/>
        <v>2.5781083079377254</v>
      </c>
      <c r="U78" s="48">
        <f t="shared" si="1"/>
        <v>23.129418231212767</v>
      </c>
      <c r="V78" s="48">
        <f t="shared" si="2"/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f t="shared" si="3"/>
        <v>4.2491816576493591</v>
      </c>
      <c r="U79" s="48">
        <f t="shared" si="1"/>
        <v>25.717994587561918</v>
      </c>
      <c r="V79" s="48">
        <f t="shared" si="2"/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f t="shared" si="3"/>
        <v>9.8770158403297614E-2</v>
      </c>
      <c r="U80" s="48">
        <f t="shared" si="1"/>
        <v>22.528760248913287</v>
      </c>
      <c r="V80" s="48">
        <f t="shared" si="2"/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f t="shared" si="3"/>
        <v>0.48653226817820894</v>
      </c>
      <c r="U81" s="48">
        <f t="shared" ref="U81:U104" si="4">(C81/C69)*100-(100)</f>
        <v>19.171040432696259</v>
      </c>
      <c r="V81" s="48">
        <f t="shared" si="2"/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f t="shared" si="3"/>
        <v>-0.20246792587313678</v>
      </c>
      <c r="U82" s="48">
        <f t="shared" si="4"/>
        <v>18.919210203049161</v>
      </c>
      <c r="V82" s="48">
        <f t="shared" si="2"/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f t="shared" si="3"/>
        <v>1.6029425221682345</v>
      </c>
      <c r="U83" s="48">
        <f t="shared" si="4"/>
        <v>17.867586256559221</v>
      </c>
      <c r="V83" s="48">
        <f t="shared" si="2"/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f t="shared" si="3"/>
        <v>7.0812089633220552</v>
      </c>
      <c r="U84" s="48">
        <f t="shared" si="4"/>
        <v>25.794069629594844</v>
      </c>
      <c r="V84" s="48">
        <f t="shared" si="2"/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f t="shared" si="3"/>
        <v>-2.9591625313609597</v>
      </c>
      <c r="U85" s="48">
        <f t="shared" si="4"/>
        <v>20.718051235030231</v>
      </c>
      <c r="V85" s="48">
        <f t="shared" si="2"/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f t="shared" si="3"/>
        <v>-1.4182613033882632</v>
      </c>
      <c r="U86" s="48">
        <f t="shared" si="4"/>
        <v>17.951827510824671</v>
      </c>
      <c r="V86" s="48">
        <f t="shared" si="2"/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f t="shared" si="3"/>
        <v>0.43252168505476618</v>
      </c>
      <c r="U87" s="48">
        <f t="shared" si="4"/>
        <v>16.766658325378955</v>
      </c>
      <c r="V87" s="48">
        <f t="shared" si="2"/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f t="shared" si="3"/>
        <v>3.4719612599070757</v>
      </c>
      <c r="U88" s="48">
        <f t="shared" si="4"/>
        <v>20.332305749851542</v>
      </c>
      <c r="V88" s="48">
        <f t="shared" si="2"/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f t="shared" si="3"/>
        <v>0.17746119068205246</v>
      </c>
      <c r="U89" s="48">
        <f t="shared" si="4"/>
        <v>16.311156247168952</v>
      </c>
      <c r="V89" s="48">
        <f t="shared" si="2"/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f t="shared" si="3"/>
        <v>1.2783409170025806</v>
      </c>
      <c r="U90" s="48">
        <f t="shared" si="4"/>
        <v>14.837377381621891</v>
      </c>
      <c r="V90" s="48">
        <f t="shared" si="2"/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f t="shared" si="3"/>
        <v>0.65774621246788456</v>
      </c>
      <c r="U91" s="48">
        <f t="shared" si="4"/>
        <v>10.881173399949915</v>
      </c>
      <c r="V91" s="48">
        <f t="shared" si="2"/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f t="shared" si="3"/>
        <v>0.81367836367201107</v>
      </c>
      <c r="U92" s="48">
        <f t="shared" si="4"/>
        <v>11.673089829572447</v>
      </c>
      <c r="V92" s="48">
        <f t="shared" ref="V92:V104" si="5">AVERAGE(C81:C92)/AVERAGE(C69:C80)*100-100</f>
        <v>17.420231211076143</v>
      </c>
      <c r="W92" s="3" t="s">
        <v>11</v>
      </c>
    </row>
    <row r="93" spans="1:23" s="3" customFormat="1" hidden="1" x14ac:dyDescent="0.25">
      <c r="A93" s="43"/>
      <c r="B93" s="23" t="s">
        <v>34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f t="shared" si="3"/>
        <v>1.7312702930211969</v>
      </c>
      <c r="U93" s="48">
        <f t="shared" si="4"/>
        <v>13.056397006414826</v>
      </c>
      <c r="V93" s="48">
        <f t="shared" si="5"/>
        <v>16.888951451401169</v>
      </c>
      <c r="W93" s="3" t="s">
        <v>34</v>
      </c>
    </row>
    <row r="94" spans="1:23" s="3" customFormat="1" hidden="1" x14ac:dyDescent="0.25">
      <c r="A94" s="43"/>
      <c r="B94" s="23" t="s">
        <v>35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f t="shared" si="3"/>
        <v>2.7627280930221616</v>
      </c>
      <c r="U94" s="48">
        <f t="shared" si="4"/>
        <v>16.415541980712021</v>
      </c>
      <c r="V94" s="48">
        <f t="shared" si="5"/>
        <v>16.693559811899235</v>
      </c>
      <c r="W94" s="3" t="s">
        <v>35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f t="shared" si="3"/>
        <v>-3.6420559009664402</v>
      </c>
      <c r="U95" s="48">
        <f t="shared" si="4"/>
        <v>10.40588006581244</v>
      </c>
      <c r="V95" s="48">
        <f t="shared" si="5"/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f t="shared" si="3"/>
        <v>4.4309237491145979</v>
      </c>
      <c r="U96" s="48">
        <f t="shared" si="4"/>
        <v>7.6733084565377681</v>
      </c>
      <c r="V96" s="48">
        <f t="shared" si="5"/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f t="shared" si="3"/>
        <v>-2.7848588423126444</v>
      </c>
      <c r="U97" s="48">
        <f t="shared" si="4"/>
        <v>7.8667100734815421</v>
      </c>
      <c r="V97" s="48">
        <f t="shared" si="5"/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f t="shared" si="3"/>
        <v>0.71336600967751451</v>
      </c>
      <c r="U98" s="48">
        <f t="shared" si="4"/>
        <v>10.199105793045788</v>
      </c>
      <c r="V98" s="48">
        <f t="shared" si="5"/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f t="shared" si="3"/>
        <v>0.99825451403687282</v>
      </c>
      <c r="U99" s="48">
        <f t="shared" si="4"/>
        <v>10.819853443563815</v>
      </c>
      <c r="V99" s="48">
        <f t="shared" si="5"/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f t="shared" si="3"/>
        <v>2.0022079776196477</v>
      </c>
      <c r="U100" s="60">
        <f t="shared" si="4"/>
        <v>9.2457280345347783</v>
      </c>
      <c r="V100" s="60">
        <f t="shared" si="5"/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f t="shared" si="3"/>
        <v>-1.5940115485088455</v>
      </c>
      <c r="U101" s="60">
        <f t="shared" si="4"/>
        <v>7.3138979922673144</v>
      </c>
      <c r="V101" s="60">
        <f t="shared" si="5"/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f t="shared" si="3"/>
        <v>-0.87911244193635696</v>
      </c>
      <c r="U102" s="60">
        <f t="shared" si="4"/>
        <v>5.0278738770620777</v>
      </c>
      <c r="V102" s="60">
        <f t="shared" si="5"/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f t="shared" si="3"/>
        <v>4.4318357862122468</v>
      </c>
      <c r="U103" s="60">
        <f t="shared" si="4"/>
        <v>8.965818234720075</v>
      </c>
      <c r="V103" s="60">
        <f t="shared" si="5"/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f t="shared" si="3"/>
        <v>1.7421182823214423</v>
      </c>
      <c r="U104" s="60">
        <f t="shared" si="4"/>
        <v>9.9693349901791777</v>
      </c>
      <c r="V104" s="60">
        <f t="shared" si="5"/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f t="shared" ref="T105:T110" si="6">C105/C104*100-100</f>
        <v>6.1899999999999835</v>
      </c>
      <c r="U105" s="60">
        <f t="shared" ref="U105:U110" si="7">(C105/C93)*100-(100)</f>
        <v>14.789126774604085</v>
      </c>
      <c r="V105" s="60">
        <f t="shared" ref="V105:V110" si="8">AVERAGE(C94:C105)/AVERAGE(C82:C93)*100-100</f>
        <v>9.8580683741547688</v>
      </c>
      <c r="W105" s="3" t="s">
        <v>34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f t="shared" si="6"/>
        <v>6.5919578114700244</v>
      </c>
      <c r="U106" s="60">
        <f t="shared" si="7"/>
        <v>19.066494101813475</v>
      </c>
      <c r="V106" s="60">
        <f t="shared" si="8"/>
        <v>10.177685846144868</v>
      </c>
      <c r="W106" s="3" t="s">
        <v>35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f t="shared" si="6"/>
        <v>-0.62726389257001358</v>
      </c>
      <c r="U107" s="60">
        <f t="shared" si="7"/>
        <v>22.791778179242513</v>
      </c>
      <c r="V107" s="60">
        <f t="shared" si="8"/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f t="shared" si="6"/>
        <v>4.1963015647225888</v>
      </c>
      <c r="U108" s="60">
        <f t="shared" si="7"/>
        <v>22.515905150569466</v>
      </c>
      <c r="V108" s="60">
        <f t="shared" si="8"/>
        <v>12.531201802836023</v>
      </c>
      <c r="W108" s="3" t="s">
        <v>50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f t="shared" si="6"/>
        <v>-0.85324232081909201</v>
      </c>
      <c r="U109" s="60">
        <f t="shared" si="7"/>
        <v>24.950235273597457</v>
      </c>
      <c r="V109" s="60">
        <f t="shared" si="8"/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f t="shared" si="6"/>
        <v>3.0895008605852183</v>
      </c>
      <c r="U110" s="60">
        <f t="shared" si="7"/>
        <v>27.898191641515723</v>
      </c>
      <c r="V110" s="60">
        <f t="shared" si="8"/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f t="shared" ref="T111:T116" si="9">C111/C110*100-100</f>
        <v>-1.9200267134151545</v>
      </c>
      <c r="U111" s="60">
        <f t="shared" ref="U111:U116" si="10">(C111/C99)*100-(100)</f>
        <v>24.202653599909056</v>
      </c>
      <c r="V111" s="60">
        <f t="shared" ref="V111:V116" si="11">AVERAGE(C100:C111)/AVERAGE(C88:C99)*100-100</f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f t="shared" si="9"/>
        <v>1.4639543790960801</v>
      </c>
      <c r="U112" s="60">
        <f t="shared" si="10"/>
        <v>23.547250873126941</v>
      </c>
      <c r="V112" s="60">
        <f t="shared" si="11"/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f t="shared" si="9"/>
        <v>0.66269608254341961</v>
      </c>
      <c r="U113" s="60">
        <f t="shared" si="10"/>
        <v>26.380513647356921</v>
      </c>
      <c r="V113" s="60">
        <f t="shared" si="11"/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f t="shared" si="9"/>
        <v>2.8083333333333513</v>
      </c>
      <c r="U114" s="60">
        <f t="shared" si="10"/>
        <v>31.082058423702563</v>
      </c>
      <c r="V114" s="60">
        <f t="shared" si="11"/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f t="shared" si="9"/>
        <v>-1.2644889357218148</v>
      </c>
      <c r="U115" s="60">
        <f t="shared" si="10"/>
        <v>23.93207427969574</v>
      </c>
      <c r="V115" s="60">
        <f t="shared" si="11"/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f t="shared" si="9"/>
        <v>0.82916016747394394</v>
      </c>
      <c r="U116" s="60">
        <f t="shared" si="10"/>
        <v>22.819999999999993</v>
      </c>
      <c r="V116" s="60">
        <f t="shared" si="11"/>
        <v>23.66938654309692</v>
      </c>
      <c r="W116" s="49" t="s">
        <v>11</v>
      </c>
    </row>
    <row r="117" spans="1:23" s="3" customFormat="1" hidden="1" x14ac:dyDescent="0.25">
      <c r="A117" s="43"/>
      <c r="B117" s="23" t="s">
        <v>34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f t="shared" ref="T117:T122" si="12">C117/C116*100-100</f>
        <v>0.89561960592739354</v>
      </c>
      <c r="U117" s="60">
        <f t="shared" ref="U117:U122" si="13">(C117/C105)*100-(100)</f>
        <v>16.696487428194757</v>
      </c>
      <c r="V117" s="60">
        <f t="shared" ref="V117:V122" si="14">AVERAGE(C106:C117)/AVERAGE(C94:C105)*100-100</f>
        <v>23.739643628900112</v>
      </c>
      <c r="W117" s="49" t="s">
        <v>34</v>
      </c>
    </row>
    <row r="118" spans="1:23" s="3" customFormat="1" hidden="1" x14ac:dyDescent="0.25">
      <c r="A118" s="43"/>
      <c r="B118" s="23" t="s">
        <v>35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f t="shared" si="12"/>
        <v>-0.13718528082635828</v>
      </c>
      <c r="U118" s="60">
        <f t="shared" si="13"/>
        <v>9.3294460641399297</v>
      </c>
      <c r="V118" s="60">
        <f t="shared" si="14"/>
        <v>22.726758272838651</v>
      </c>
      <c r="W118" s="49" t="s">
        <v>35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f t="shared" si="12"/>
        <v>2.020202020202035</v>
      </c>
      <c r="U119" s="60">
        <f t="shared" si="13"/>
        <v>12.242176386913229</v>
      </c>
      <c r="V119" s="60">
        <f t="shared" si="14"/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f t="shared" si="12"/>
        <v>0.98217821782178305</v>
      </c>
      <c r="U120" s="60">
        <f t="shared" si="13"/>
        <v>8.7798634812286735</v>
      </c>
      <c r="V120" s="60">
        <f t="shared" si="14"/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f t="shared" si="12"/>
        <v>2.2197819436818662</v>
      </c>
      <c r="U121" s="60">
        <f t="shared" si="13"/>
        <v>12.151462994836493</v>
      </c>
      <c r="V121" s="60">
        <f t="shared" si="14"/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f t="shared" si="12"/>
        <v>2.4631675874769741</v>
      </c>
      <c r="U122" s="60">
        <f t="shared" si="13"/>
        <v>11.470072627097409</v>
      </c>
      <c r="V122" s="60">
        <f t="shared" si="14"/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f t="shared" ref="T123:T128" si="15">C123/C122*100-100</f>
        <v>-1.6625477420804486</v>
      </c>
      <c r="U123" s="60">
        <f t="shared" ref="U123:U128" si="16">(C123/C111)*100-(100)</f>
        <v>11.762703208783719</v>
      </c>
      <c r="V123" s="60">
        <f t="shared" ref="V123:V128" si="17">AVERAGE(C112:C123)/AVERAGE(C100:C111)*100-100</f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f t="shared" si="15"/>
        <v>3.487929327545487</v>
      </c>
      <c r="U124" s="60">
        <f t="shared" si="16"/>
        <v>13.992114755473523</v>
      </c>
      <c r="V124" s="60">
        <f t="shared" si="17"/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f t="shared" si="15"/>
        <v>1.0376039443667793</v>
      </c>
      <c r="U125" s="60">
        <f t="shared" si="16"/>
        <v>14.416666666666671</v>
      </c>
      <c r="V125" s="60">
        <f t="shared" si="17"/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f t="shared" si="15"/>
        <v>1.8208302986161726</v>
      </c>
      <c r="U126" s="60">
        <f t="shared" si="16"/>
        <v>13.317662316608576</v>
      </c>
      <c r="V126" s="60">
        <f t="shared" si="17"/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f t="shared" si="15"/>
        <v>1.5021459227467773</v>
      </c>
      <c r="U127" s="60">
        <f t="shared" si="16"/>
        <v>16.492898776783534</v>
      </c>
      <c r="V127" s="60">
        <f t="shared" si="17"/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f t="shared" si="15"/>
        <v>3.4954193093728065</v>
      </c>
      <c r="U128" s="60">
        <f t="shared" si="16"/>
        <v>19.573359387721894</v>
      </c>
      <c r="V128" s="60">
        <f t="shared" si="17"/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f t="shared" ref="T129:T134" si="18">C129/C128*100-100</f>
        <v>2.825820509328608</v>
      </c>
      <c r="U129" s="60">
        <f t="shared" ref="U129:U134" si="19">(C129/C117)*100-(100)</f>
        <v>21.860877985797273</v>
      </c>
      <c r="V129" s="60">
        <f t="shared" ref="V129:V134" si="20">AVERAGE(C118:C129)/AVERAGE(C106:C117)*100-100</f>
        <v>13.865693389749794</v>
      </c>
      <c r="W129" s="49" t="s">
        <v>34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f t="shared" si="18"/>
        <v>2.8342493874577741</v>
      </c>
      <c r="U130" s="60">
        <f t="shared" si="19"/>
        <v>25.486868686868689</v>
      </c>
      <c r="V130" s="60">
        <f t="shared" si="20"/>
        <v>15.222803259992787</v>
      </c>
      <c r="W130" s="49" t="s">
        <v>35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f t="shared" si="18"/>
        <v>1.152682078691484</v>
      </c>
      <c r="U131" s="60">
        <f t="shared" si="19"/>
        <v>24.419801980198017</v>
      </c>
      <c r="V131" s="60">
        <f t="shared" si="20"/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f t="shared" si="18"/>
        <v>-0.5729564553093951</v>
      </c>
      <c r="U132" s="60">
        <f t="shared" si="19"/>
        <v>22.503725782414307</v>
      </c>
      <c r="V132" s="60">
        <f t="shared" si="20"/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f t="shared" si="18"/>
        <v>-1.4534511461134656</v>
      </c>
      <c r="U133" s="60">
        <f t="shared" si="19"/>
        <v>18.101596071209315</v>
      </c>
      <c r="V133" s="60">
        <f t="shared" si="20"/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f t="shared" si="18"/>
        <v>-0.29887596647392911</v>
      </c>
      <c r="U134" s="60">
        <f t="shared" si="19"/>
        <v>14.917995955964926</v>
      </c>
      <c r="V134" s="60">
        <f t="shared" si="20"/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f t="shared" ref="T135:T140" si="21">C135/C134*100-100</f>
        <v>1.322906484196821</v>
      </c>
      <c r="U135" s="60">
        <f t="shared" ref="U135:U140" si="22">(C135/C123)*100-(100)</f>
        <v>18.406823547330745</v>
      </c>
      <c r="V135" s="60">
        <f t="shared" ref="V135:V140" si="23">AVERAGE(C124:C135)/AVERAGE(C112:C123)*100-100</f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f t="shared" si="21"/>
        <v>-1.5564702855672721</v>
      </c>
      <c r="U136" s="60">
        <f t="shared" si="22"/>
        <v>12.635219662962697</v>
      </c>
      <c r="V136" s="60">
        <f t="shared" si="23"/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f t="shared" si="21"/>
        <v>3.5868286946295598</v>
      </c>
      <c r="U137" s="60">
        <f t="shared" si="22"/>
        <v>15.477057538237432</v>
      </c>
      <c r="V137" s="60">
        <f t="shared" si="23"/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f t="shared" si="21"/>
        <v>1.1920529801324449</v>
      </c>
      <c r="U138" s="60">
        <f t="shared" si="22"/>
        <v>14.763948497854074</v>
      </c>
      <c r="V138" s="60">
        <f t="shared" si="23"/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f t="shared" si="21"/>
        <v>0.69808027923210147</v>
      </c>
      <c r="U139" s="60">
        <f t="shared" si="22"/>
        <v>13.854827343199432</v>
      </c>
      <c r="V139" s="60">
        <f t="shared" si="23"/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f t="shared" si="21"/>
        <v>0.18568952711068221</v>
      </c>
      <c r="U140" s="60">
        <f t="shared" si="22"/>
        <v>10.213809069862464</v>
      </c>
      <c r="V140" s="60">
        <f t="shared" si="23"/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f t="shared" ref="T141:T146" si="24">C141/C140*100-100</f>
        <v>1.2294575559125036</v>
      </c>
      <c r="U141" s="60">
        <f t="shared" ref="U141:U146" si="25">(C141/C129)*100-(100)</f>
        <v>8.5027481623733507</v>
      </c>
      <c r="V141" s="60">
        <f t="shared" ref="V141:V146" si="26">AVERAGE(C130:C141)/AVERAGE(C118:C129)*100-100</f>
        <v>16.322035670999924</v>
      </c>
      <c r="W141" s="49" t="s">
        <v>34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f t="shared" si="24"/>
        <v>1.4891669209643084</v>
      </c>
      <c r="U142" s="60">
        <f t="shared" si="25"/>
        <v>7.0835211539699969</v>
      </c>
      <c r="V142" s="60">
        <f t="shared" si="26"/>
        <v>14.771719122484072</v>
      </c>
      <c r="W142" s="49" t="s">
        <v>35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f t="shared" si="24"/>
        <v>2.9466594503577852</v>
      </c>
      <c r="U143" s="60">
        <f t="shared" si="25"/>
        <v>8.9826839826839802</v>
      </c>
      <c r="V143" s="60">
        <f t="shared" si="26"/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f t="shared" si="24"/>
        <v>2.920731351130712E-2</v>
      </c>
      <c r="U144" s="60">
        <f t="shared" si="25"/>
        <v>9.6427199385324514</v>
      </c>
      <c r="V144" s="60">
        <f t="shared" si="26"/>
        <v>12.491333958647701</v>
      </c>
      <c r="W144" s="49" t="s">
        <v>50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f t="shared" si="24"/>
        <v>0.25694931090866646</v>
      </c>
      <c r="U145" s="60">
        <f t="shared" si="25"/>
        <v>11.545708530959658</v>
      </c>
      <c r="V145" s="60">
        <f t="shared" si="26"/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f t="shared" si="24"/>
        <v>-0.51840633737187147</v>
      </c>
      <c r="U146" s="60">
        <f t="shared" si="25"/>
        <v>11.30009775171068</v>
      </c>
      <c r="V146" s="60">
        <f t="shared" si="26"/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f t="shared" ref="T147:T152" si="27">C147/C146*100-100</f>
        <v>0.44499092452721811</v>
      </c>
      <c r="U147" s="60">
        <f t="shared" ref="U147:U152" si="28">(C147/C135)*100-(100)</f>
        <v>10.335734499614119</v>
      </c>
      <c r="V147" s="60">
        <f t="shared" ref="V147:V152" si="29">AVERAGE(C136:C147)/AVERAGE(C124:C135)*100-100</f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f t="shared" si="27"/>
        <v>-0.14573010784026508</v>
      </c>
      <c r="U148" s="60">
        <f t="shared" si="28"/>
        <v>11.916895335162693</v>
      </c>
      <c r="V148" s="60">
        <f t="shared" si="29"/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f t="shared" si="27"/>
        <v>1.0507880910682701</v>
      </c>
      <c r="U149" s="60">
        <f t="shared" si="28"/>
        <v>9.1769157994323365</v>
      </c>
      <c r="V149" s="60">
        <f t="shared" si="29"/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f t="shared" si="27"/>
        <v>3.0618139803581812</v>
      </c>
      <c r="U150" s="60">
        <f t="shared" si="28"/>
        <v>11.194215906257782</v>
      </c>
      <c r="V150" s="60">
        <f t="shared" si="29"/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f t="shared" si="27"/>
        <v>0.72869955156950539</v>
      </c>
      <c r="U151" s="60">
        <f t="shared" si="28"/>
        <v>11.228026739291906</v>
      </c>
      <c r="V151" s="60">
        <f t="shared" si="29"/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f t="shared" si="27"/>
        <v>1.2687813021702681</v>
      </c>
      <c r="U152" s="60">
        <f t="shared" si="28"/>
        <v>12.430495489929541</v>
      </c>
      <c r="V152" s="60">
        <f t="shared" si="29"/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f t="shared" ref="T153:T158" si="30">C153/C152*100-100</f>
        <v>0.83525662160678849</v>
      </c>
      <c r="U153" s="60">
        <f t="shared" ref="U153:U158" si="31">(C153/C141)*100-(100)</f>
        <v>11.992676228257565</v>
      </c>
      <c r="V153" s="60">
        <f t="shared" ref="V153:V158" si="32">AVERAGE(C142:C153)/AVERAGE(C130:C141)*100-100</f>
        <v>10.578565723987282</v>
      </c>
      <c r="W153" s="49" t="s">
        <v>34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f t="shared" si="30"/>
        <v>0.29427792915528528</v>
      </c>
      <c r="U154" s="60">
        <f t="shared" si="31"/>
        <v>10.67412351915327</v>
      </c>
      <c r="V154" s="60">
        <f t="shared" si="32"/>
        <v>10.872320175000397</v>
      </c>
      <c r="W154" s="49" t="s">
        <v>35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f t="shared" si="30"/>
        <v>2.3907846120408749</v>
      </c>
      <c r="U155" s="60">
        <f t="shared" si="31"/>
        <v>10.076523161399621</v>
      </c>
      <c r="V155" s="60">
        <f t="shared" si="32"/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f t="shared" si="30"/>
        <v>-0.81723625557205537</v>
      </c>
      <c r="U156" s="60">
        <f t="shared" si="31"/>
        <v>9.1450595655220752</v>
      </c>
      <c r="V156" s="60">
        <f t="shared" si="32"/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f t="shared" si="30"/>
        <v>-0.43338683788122978</v>
      </c>
      <c r="U157" s="60">
        <f t="shared" si="31"/>
        <v>8.3935228331779825</v>
      </c>
      <c r="V157" s="60">
        <f t="shared" si="32"/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f t="shared" si="30"/>
        <v>1.3488097157289758</v>
      </c>
      <c r="U158" s="60">
        <f t="shared" si="31"/>
        <v>10.42801100767025</v>
      </c>
      <c r="V158" s="60">
        <f t="shared" si="32"/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f t="shared" ref="T159:T164" si="33">C159/C158*100-100</f>
        <v>1.5005302226935129</v>
      </c>
      <c r="U159" s="60">
        <f t="shared" ref="U159:U164" si="34">(C159/C147)*100-(100)</f>
        <v>11.588458175459067</v>
      </c>
      <c r="V159" s="60">
        <f t="shared" ref="V159:V164" si="35">AVERAGE(C148:C159)/AVERAGE(C136:C147)*100-100</f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f t="shared" si="33"/>
        <v>0.88282923261766655</v>
      </c>
      <c r="U160" s="60">
        <f t="shared" si="34"/>
        <v>12.737886748394629</v>
      </c>
      <c r="V160" s="60">
        <f t="shared" si="35"/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f t="shared" si="33"/>
        <v>1.4188069594034829</v>
      </c>
      <c r="U161" s="60">
        <f t="shared" si="34"/>
        <v>13.148469093009837</v>
      </c>
      <c r="V161" s="60">
        <f t="shared" si="35"/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f t="shared" si="33"/>
        <v>0.23996732359847783</v>
      </c>
      <c r="U162" s="60">
        <f t="shared" si="34"/>
        <v>10.050448430493276</v>
      </c>
      <c r="V162" s="60">
        <f t="shared" si="35"/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f t="shared" si="33"/>
        <v>1.6604696174807714</v>
      </c>
      <c r="U163" s="60">
        <f t="shared" si="34"/>
        <v>11.068447412353933</v>
      </c>
      <c r="V163" s="60">
        <f t="shared" si="35"/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f t="shared" si="33"/>
        <v>0.55614008717870433</v>
      </c>
      <c r="U164" s="60">
        <f t="shared" si="34"/>
        <v>10.286844708209713</v>
      </c>
      <c r="V164" s="60">
        <f t="shared" si="35"/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f t="shared" ref="T165:T170" si="36">C165/C164*100-100</f>
        <v>1.9830592924763266</v>
      </c>
      <c r="U165" s="60">
        <f t="shared" ref="U165:U170" si="37">(C165/C153)*100-(100)</f>
        <v>11.542234332425053</v>
      </c>
      <c r="V165" s="60">
        <f t="shared" ref="V165:V170" si="38">AVERAGE(C154:C165)/AVERAGE(C142:C153)*100-100</f>
        <v>10.764712634881761</v>
      </c>
      <c r="W165" s="49" t="s">
        <v>34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f t="shared" si="36"/>
        <v>1.5389876880985014</v>
      </c>
      <c r="U166" s="60">
        <f t="shared" si="37"/>
        <v>12.926537709193681</v>
      </c>
      <c r="V166" s="60">
        <f t="shared" si="38"/>
        <v>10.960554335608279</v>
      </c>
      <c r="W166" s="49" t="s">
        <v>35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f t="shared" si="36"/>
        <v>1.6022710869460326</v>
      </c>
      <c r="U167" s="60">
        <f t="shared" si="37"/>
        <v>12.056888134154093</v>
      </c>
      <c r="V167" s="60">
        <f t="shared" si="38"/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f t="shared" si="36"/>
        <v>0.46410304982002515</v>
      </c>
      <c r="U168" s="60">
        <f t="shared" si="37"/>
        <v>13.504547886570336</v>
      </c>
      <c r="V168" s="60">
        <f t="shared" si="38"/>
        <v>11.494923834163018</v>
      </c>
      <c r="W168" s="49" t="s">
        <v>50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f t="shared" si="36"/>
        <v>-0.21683793721125255</v>
      </c>
      <c r="U169" s="60">
        <f t="shared" si="37"/>
        <v>13.751410607770453</v>
      </c>
      <c r="V169" s="60">
        <f t="shared" si="38"/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f t="shared" si="36"/>
        <v>-0.20313681027968755</v>
      </c>
      <c r="U170" s="60">
        <f t="shared" si="37"/>
        <v>12.009544008483559</v>
      </c>
      <c r="V170" s="60">
        <f t="shared" si="38"/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f t="shared" ref="T171" si="39">C171/C170*100-100</f>
        <v>0.91834319526627439</v>
      </c>
      <c r="U171" s="60">
        <f t="shared" ref="U171" si="40">(C171/C159)*100-(100)</f>
        <v>11.367079350154114</v>
      </c>
      <c r="V171" s="60">
        <f t="shared" ref="V171" si="41">AVERAGE(C160:C171)/AVERAGE(C148:C159)*100-100</f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34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34</v>
      </c>
    </row>
    <row r="178" spans="1:23" s="3" customFormat="1" ht="10.199999999999999" x14ac:dyDescent="0.2">
      <c r="A178" s="39"/>
      <c r="B178" s="23" t="s">
        <v>35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35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50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34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35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50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3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3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3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3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3" s="3" customFormat="1" ht="10.199999999999999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</row>
    <row r="278" spans="1:23" s="3" customFormat="1" ht="10.199999999999999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</row>
    <row r="279" spans="1:23" s="3" customFormat="1" ht="10.199999999999999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</row>
    <row r="280" spans="1:23" s="3" customFormat="1" ht="10.199999999999999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</row>
    <row r="282" spans="1:23" s="3" customFormat="1" ht="10.199999999999999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</row>
    <row r="283" spans="1:23" ht="10.199999999999999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</row>
    <row r="284" spans="1:23" ht="10.199999999999999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</row>
    <row r="285" spans="1:23" ht="10.199999999999999" x14ac:dyDescent="0.2">
      <c r="B285" s="23" t="s">
        <v>34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34</v>
      </c>
    </row>
    <row r="286" spans="1:23" ht="10.199999999999999" x14ac:dyDescent="0.2">
      <c r="B286" s="23" t="s">
        <v>35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35</v>
      </c>
    </row>
    <row r="287" spans="1:23" ht="10.199999999999999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</row>
    <row r="288" spans="1:23" ht="10.199999999999999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</row>
    <row r="289" spans="1:23" ht="10.199999999999999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</row>
    <row r="290" spans="1:23" ht="10.199999999999999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</row>
    <row r="291" spans="1:23" ht="10.199999999999999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</row>
    <row r="292" spans="1:23" ht="10.199999999999999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</row>
    <row r="294" spans="1:23" ht="10.199999999999999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</row>
    <row r="295" spans="1:23" ht="10.199999999999999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</row>
    <row r="296" spans="1:23" ht="10.199999999999999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</row>
    <row r="297" spans="1:23" ht="10.199999999999999" x14ac:dyDescent="0.2">
      <c r="B297" s="23" t="s">
        <v>34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</row>
    <row r="298" spans="1:23" ht="10.199999999999999" x14ac:dyDescent="0.2">
      <c r="B298" s="23" t="s">
        <v>35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</row>
    <row r="299" spans="1:23" ht="10.199999999999999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</row>
    <row r="300" spans="1:23" ht="10.199999999999999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</row>
    <row r="301" spans="1:23" ht="10.199999999999999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</row>
    <row r="302" spans="1:23" ht="10.199999999999999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</row>
    <row r="303" spans="1:23" ht="10.199999999999999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</row>
    <row r="304" spans="1:23" ht="10.199999999999999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</row>
    <row r="305" spans="1:23" ht="10.199999999999999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</row>
    <row r="306" spans="1:23" ht="10.199999999999999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</row>
    <row r="307" spans="1:23" ht="10.199999999999999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</row>
    <row r="308" spans="1:23" ht="10.199999999999999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</row>
    <row r="309" spans="1:23" ht="10.199999999999999" x14ac:dyDescent="0.2">
      <c r="B309" s="23" t="s">
        <v>34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</row>
    <row r="310" spans="1:23" ht="10.199999999999999" x14ac:dyDescent="0.2">
      <c r="B310" s="23" t="s">
        <v>35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</row>
    <row r="311" spans="1:23" ht="10.199999999999999" x14ac:dyDescent="0.2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</row>
    <row r="312" spans="1:23" ht="10.199999999999999" x14ac:dyDescent="0.2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</row>
    <row r="313" spans="1:23" ht="10.199999999999999" x14ac:dyDescent="0.2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</row>
    <row r="314" spans="1:23" ht="10.199999999999999" x14ac:dyDescent="0.2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</row>
    <row r="315" spans="1:23" ht="10.199999999999999" x14ac:dyDescent="0.2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</row>
    <row r="316" spans="1:23" ht="10.199999999999999" x14ac:dyDescent="0.2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</row>
    <row r="317" spans="1:23" ht="10.199999999999999" x14ac:dyDescent="0.2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</row>
    <row r="318" spans="1:23" ht="10.199999999999999" x14ac:dyDescent="0.2">
      <c r="B318" s="23" t="s">
        <v>108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110</v>
      </c>
    </row>
    <row r="319" spans="1:23" ht="10.199999999999999" x14ac:dyDescent="0.2">
      <c r="B319" s="23" t="s">
        <v>109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111</v>
      </c>
    </row>
    <row r="320" spans="1:23" ht="10.199999999999999" x14ac:dyDescent="0.2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112</v>
      </c>
    </row>
    <row r="321" spans="1:26" ht="10.199999999999999" x14ac:dyDescent="0.2">
      <c r="B321" s="23" t="s">
        <v>34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113</v>
      </c>
    </row>
    <row r="322" spans="1:26" ht="10.199999999999999" x14ac:dyDescent="0.2">
      <c r="B322" s="23" t="s">
        <v>35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114</v>
      </c>
    </row>
    <row r="323" spans="1:26" ht="10.199999999999999" x14ac:dyDescent="0.2">
      <c r="B323" s="23" t="s">
        <v>52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115</v>
      </c>
    </row>
    <row r="324" spans="1:26" ht="10.199999999999999" x14ac:dyDescent="0.2">
      <c r="B324" s="23" t="s">
        <v>102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116</v>
      </c>
    </row>
    <row r="325" spans="1:26" ht="10.199999999999999" x14ac:dyDescent="0.2">
      <c r="B325" s="23" t="s">
        <v>103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117</v>
      </c>
    </row>
    <row r="326" spans="1:26" ht="10.199999999999999" x14ac:dyDescent="0.2">
      <c r="B326" s="23" t="s">
        <v>104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118</v>
      </c>
    </row>
    <row r="327" spans="1:26" ht="10.199999999999999" x14ac:dyDescent="0.2">
      <c r="B327" s="23" t="s">
        <v>105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119</v>
      </c>
    </row>
    <row r="328" spans="1:26" ht="10.199999999999999" x14ac:dyDescent="0.2">
      <c r="A328" s="5">
        <v>2022</v>
      </c>
      <c r="B328" s="23" t="s">
        <v>106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120</v>
      </c>
    </row>
    <row r="329" spans="1:26" ht="10.199999999999999" x14ac:dyDescent="0.2">
      <c r="B329" s="23" t="s">
        <v>107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121</v>
      </c>
    </row>
    <row r="330" spans="1:26" ht="10.199999999999999" x14ac:dyDescent="0.2">
      <c r="B330" s="23" t="s">
        <v>108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110</v>
      </c>
    </row>
    <row r="331" spans="1:26" ht="14.4" x14ac:dyDescent="0.3">
      <c r="B331" s="23" t="s">
        <v>109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111</v>
      </c>
      <c r="Z331" s="135"/>
    </row>
    <row r="332" spans="1:26" ht="14.4" x14ac:dyDescent="0.3">
      <c r="B332" s="23" t="s">
        <v>11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112</v>
      </c>
      <c r="Z332" s="135"/>
    </row>
    <row r="333" spans="1:26" ht="14.4" x14ac:dyDescent="0.3">
      <c r="B333" s="23" t="s">
        <v>34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113</v>
      </c>
      <c r="Z333" s="135"/>
    </row>
    <row r="334" spans="1:26" ht="14.4" x14ac:dyDescent="0.3">
      <c r="B334" s="23" t="s">
        <v>35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114</v>
      </c>
      <c r="Z334" s="135"/>
    </row>
    <row r="335" spans="1:26" ht="14.4" x14ac:dyDescent="0.3">
      <c r="B335" s="23" t="s">
        <v>52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115</v>
      </c>
      <c r="Z335" s="135"/>
    </row>
    <row r="336" spans="1:26" ht="14.4" x14ac:dyDescent="0.3">
      <c r="B336" s="23" t="s">
        <v>102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116</v>
      </c>
      <c r="Z336" s="135"/>
    </row>
    <row r="337" spans="1:26" ht="14.4" x14ac:dyDescent="0.3">
      <c r="B337" s="23" t="s">
        <v>103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117</v>
      </c>
      <c r="Z337" s="135"/>
    </row>
    <row r="338" spans="1:26" ht="14.4" x14ac:dyDescent="0.3">
      <c r="B338" s="23" t="s">
        <v>104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118</v>
      </c>
      <c r="Z338" s="135"/>
    </row>
    <row r="339" spans="1:26" ht="14.4" x14ac:dyDescent="0.3">
      <c r="B339" s="23" t="s">
        <v>105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119</v>
      </c>
      <c r="Z339" s="135"/>
    </row>
    <row r="340" spans="1:26" ht="14.4" x14ac:dyDescent="0.3">
      <c r="A340" s="5">
        <v>2023</v>
      </c>
      <c r="B340" s="23" t="s">
        <v>106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120</v>
      </c>
      <c r="Z340" s="135"/>
    </row>
    <row r="341" spans="1:26" ht="14.4" x14ac:dyDescent="0.3">
      <c r="B341" s="23" t="s">
        <v>107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121</v>
      </c>
      <c r="Z341" s="135"/>
    </row>
    <row r="342" spans="1:26" ht="14.4" x14ac:dyDescent="0.3">
      <c r="B342" s="23" t="s">
        <v>108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110</v>
      </c>
      <c r="Z342" s="135"/>
    </row>
    <row r="343" spans="1:26" ht="14.4" x14ac:dyDescent="0.3">
      <c r="B343" s="23" t="s">
        <v>109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111</v>
      </c>
      <c r="Z343" s="135"/>
    </row>
    <row r="344" spans="1:26" ht="14.4" x14ac:dyDescent="0.3">
      <c r="B344" s="23" t="s">
        <v>11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112</v>
      </c>
      <c r="Z344" s="137"/>
    </row>
    <row r="345" spans="1:26" ht="14.4" x14ac:dyDescent="0.3">
      <c r="B345" s="23" t="s">
        <v>34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113</v>
      </c>
      <c r="Z345" s="135"/>
    </row>
    <row r="346" spans="1:26" ht="14.4" x14ac:dyDescent="0.3">
      <c r="B346" s="23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106"/>
      <c r="U346" s="106"/>
      <c r="V346" s="137"/>
      <c r="W346" s="137"/>
      <c r="Z346" s="137"/>
    </row>
    <row r="347" spans="1:26" ht="14.4" x14ac:dyDescent="0.3">
      <c r="U347" s="106"/>
      <c r="V347" s="131"/>
      <c r="W347" s="123"/>
      <c r="X347" s="66"/>
      <c r="Z347" s="135"/>
    </row>
    <row r="348" spans="1:26" ht="14.4" x14ac:dyDescent="0.3">
      <c r="V348" s="131"/>
      <c r="W348" s="123"/>
      <c r="X348" s="66"/>
      <c r="Y348" s="116"/>
      <c r="Z348" s="135"/>
    </row>
    <row r="349" spans="1:26" ht="14.4" x14ac:dyDescent="0.3">
      <c r="V349" s="131"/>
      <c r="W349" s="123"/>
      <c r="X349" s="66"/>
      <c r="Y349" s="116"/>
      <c r="Z349" s="135"/>
    </row>
    <row r="350" spans="1:26" ht="14.4" x14ac:dyDescent="0.3">
      <c r="V350" s="131"/>
      <c r="W350" s="123"/>
      <c r="X350" s="66"/>
      <c r="Y350" s="116"/>
    </row>
    <row r="351" spans="1:26" ht="14.4" x14ac:dyDescent="0.3">
      <c r="V351" s="131"/>
      <c r="W351" s="123"/>
      <c r="X351" s="66"/>
    </row>
    <row r="352" spans="1:26" ht="14.4" x14ac:dyDescent="0.3">
      <c r="V352" s="131"/>
      <c r="W352" s="123"/>
      <c r="X352" s="66"/>
    </row>
    <row r="353" spans="22:24" ht="14.4" x14ac:dyDescent="0.3">
      <c r="V353" s="131"/>
      <c r="W353" s="123"/>
      <c r="X353" s="66"/>
    </row>
    <row r="354" spans="22:24" ht="14.4" x14ac:dyDescent="0.3">
      <c r="V354" s="131"/>
      <c r="W354" s="123"/>
      <c r="X354" s="66"/>
    </row>
    <row r="355" spans="22:24" ht="14.4" x14ac:dyDescent="0.3">
      <c r="V355" s="131"/>
      <c r="W355" s="123"/>
      <c r="X355" s="66"/>
    </row>
    <row r="356" spans="22:24" ht="14.4" x14ac:dyDescent="0.3">
      <c r="V356" s="131"/>
      <c r="W356" s="123"/>
      <c r="X356" s="66"/>
    </row>
    <row r="357" spans="22:24" ht="14.4" x14ac:dyDescent="0.3">
      <c r="V357" s="131"/>
      <c r="W357" s="123"/>
      <c r="X357" s="66"/>
    </row>
    <row r="358" spans="22:24" ht="14.4" x14ac:dyDescent="0.3">
      <c r="V358" s="131"/>
      <c r="W358" s="123"/>
      <c r="X358" s="66"/>
    </row>
    <row r="359" spans="22:24" ht="14.4" x14ac:dyDescent="0.3">
      <c r="V359" s="131"/>
      <c r="W359" s="123"/>
      <c r="X359" s="66"/>
    </row>
    <row r="360" spans="22:24" ht="14.4" x14ac:dyDescent="0.3">
      <c r="V360" s="131"/>
      <c r="W360" s="123"/>
      <c r="X360" s="66"/>
    </row>
    <row r="361" spans="22:24" ht="14.4" x14ac:dyDescent="0.3">
      <c r="V361" s="131"/>
      <c r="W361" s="123"/>
      <c r="X361" s="66"/>
    </row>
    <row r="362" spans="22:24" ht="14.4" x14ac:dyDescent="0.3">
      <c r="V362" s="131"/>
      <c r="W362" s="123"/>
      <c r="X362" s="66"/>
    </row>
    <row r="363" spans="22:24" x14ac:dyDescent="0.25">
      <c r="W363"/>
      <c r="X363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85"/>
  <sheetViews>
    <sheetView zoomScale="130" zoomScaleNormal="130" workbookViewId="0">
      <pane xSplit="2" ySplit="4" topLeftCell="C340" activePane="bottomRight" state="frozen"/>
      <selection activeCell="J222" sqref="J222"/>
      <selection pane="topRight" activeCell="J222" sqref="J222"/>
      <selection pane="bottomLeft" activeCell="J222" sqref="J222"/>
      <selection pane="bottomRight" activeCell="J347" sqref="J34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46</v>
      </c>
      <c r="E2" s="70" t="s">
        <v>47</v>
      </c>
      <c r="F2" s="70" t="s">
        <v>95</v>
      </c>
      <c r="G2" s="70" t="s">
        <v>2</v>
      </c>
      <c r="H2" s="70" t="s">
        <v>43</v>
      </c>
      <c r="I2" s="71" t="s">
        <v>45</v>
      </c>
      <c r="J2" s="70" t="s">
        <v>3</v>
      </c>
      <c r="K2" s="70" t="s">
        <v>44</v>
      </c>
      <c r="L2" s="70" t="s">
        <v>49</v>
      </c>
      <c r="M2" s="70" t="s">
        <v>39</v>
      </c>
      <c r="N2" s="70" t="s">
        <v>4</v>
      </c>
      <c r="O2" s="70" t="s">
        <v>36</v>
      </c>
      <c r="P2" s="70" t="s">
        <v>40</v>
      </c>
      <c r="Q2" s="70" t="s">
        <v>37</v>
      </c>
      <c r="R2" s="70" t="s">
        <v>38</v>
      </c>
      <c r="S2" s="70" t="s">
        <v>48</v>
      </c>
      <c r="T2" s="72" t="s">
        <v>18</v>
      </c>
      <c r="U2" s="72" t="s">
        <v>19</v>
      </c>
      <c r="V2" s="72" t="s">
        <v>32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81" t="s">
        <v>29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34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34</v>
      </c>
    </row>
    <row r="95" spans="1:23" s="3" customFormat="1" ht="12" hidden="1" x14ac:dyDescent="0.25">
      <c r="A95" s="45"/>
      <c r="B95" s="23" t="s">
        <v>35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35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34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34</v>
      </c>
    </row>
    <row r="107" spans="1:23" s="3" customFormat="1" ht="12" hidden="1" x14ac:dyDescent="0.25">
      <c r="A107" s="45"/>
      <c r="B107" s="23" t="s">
        <v>35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35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50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34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34</v>
      </c>
    </row>
    <row r="119" spans="1:23" s="3" customFormat="1" hidden="1" x14ac:dyDescent="0.25">
      <c r="A119" s="43"/>
      <c r="B119" s="23" t="s">
        <v>35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35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34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35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34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35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34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35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34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35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50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34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34</v>
      </c>
      <c r="X178"/>
      <c r="Y178"/>
      <c r="Z178"/>
    </row>
    <row r="179" spans="1:29" s="3" customFormat="1" x14ac:dyDescent="0.25">
      <c r="A179" s="43"/>
      <c r="B179" s="23" t="s">
        <v>35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35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50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34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35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50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34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34</v>
      </c>
      <c r="AD286" s="100"/>
      <c r="AE286" s="100"/>
    </row>
    <row r="287" spans="1:31" x14ac:dyDescent="0.25">
      <c r="B287" s="23" t="s">
        <v>35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35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34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34</v>
      </c>
      <c r="AD298" s="66"/>
      <c r="AE298" s="66"/>
    </row>
    <row r="299" spans="1:31" x14ac:dyDescent="0.25">
      <c r="B299" s="23" t="s">
        <v>35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35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34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34</v>
      </c>
      <c r="AD310" s="66"/>
      <c r="AE310" s="66"/>
    </row>
    <row r="311" spans="1:31" x14ac:dyDescent="0.25">
      <c r="B311" s="23" t="s">
        <v>35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35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B319" s="23" t="s">
        <v>108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108</v>
      </c>
      <c r="AD319" s="66"/>
      <c r="AE319" s="66"/>
    </row>
    <row r="320" spans="1:31" x14ac:dyDescent="0.25">
      <c r="B320" s="23" t="s">
        <v>109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109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11</v>
      </c>
      <c r="AD321" s="66"/>
      <c r="AE321" s="66"/>
    </row>
    <row r="322" spans="1:31" x14ac:dyDescent="0.25">
      <c r="B322" s="23" t="s">
        <v>34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34</v>
      </c>
      <c r="AD322" s="66"/>
      <c r="AE322" s="66"/>
    </row>
    <row r="323" spans="1:31" x14ac:dyDescent="0.25">
      <c r="B323" s="23" t="s">
        <v>35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35</v>
      </c>
      <c r="AD323" s="66"/>
    </row>
    <row r="324" spans="1:31" x14ac:dyDescent="0.25">
      <c r="B324" s="23" t="s">
        <v>52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52</v>
      </c>
      <c r="AD324" s="66"/>
    </row>
    <row r="325" spans="1:31" x14ac:dyDescent="0.25">
      <c r="B325" s="23" t="s">
        <v>102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102</v>
      </c>
      <c r="AD325" s="66"/>
    </row>
    <row r="326" spans="1:31" x14ac:dyDescent="0.25">
      <c r="B326" s="23" t="s">
        <v>103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103</v>
      </c>
      <c r="AD326" s="66"/>
    </row>
    <row r="327" spans="1:31" x14ac:dyDescent="0.25">
      <c r="B327" s="23" t="s">
        <v>104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104</v>
      </c>
      <c r="AD327" s="66"/>
    </row>
    <row r="328" spans="1:31" x14ac:dyDescent="0.25">
      <c r="B328" s="23" t="s">
        <v>105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105</v>
      </c>
      <c r="AD328" s="66"/>
    </row>
    <row r="329" spans="1:31" x14ac:dyDescent="0.25">
      <c r="A329" s="5">
        <v>2022</v>
      </c>
      <c r="B329" s="23" t="s">
        <v>106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106</v>
      </c>
      <c r="AD329" s="66"/>
    </row>
    <row r="330" spans="1:31" x14ac:dyDescent="0.25">
      <c r="B330" s="23" t="s">
        <v>107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107</v>
      </c>
      <c r="AD330" s="66"/>
    </row>
    <row r="331" spans="1:31" x14ac:dyDescent="0.25">
      <c r="B331" s="23" t="s">
        <v>108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108</v>
      </c>
      <c r="AD331" s="66"/>
    </row>
    <row r="332" spans="1:31" x14ac:dyDescent="0.25">
      <c r="B332" s="23" t="s">
        <v>109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109</v>
      </c>
      <c r="AD332" s="66"/>
    </row>
    <row r="333" spans="1:31" x14ac:dyDescent="0.25">
      <c r="B333" s="23" t="s">
        <v>11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11</v>
      </c>
      <c r="AD333" s="66"/>
    </row>
    <row r="334" spans="1:31" x14ac:dyDescent="0.25">
      <c r="B334" s="23" t="s">
        <v>34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34</v>
      </c>
      <c r="AD334" s="66"/>
    </row>
    <row r="335" spans="1:31" ht="14.4" x14ac:dyDescent="0.3">
      <c r="B335" s="23" t="s">
        <v>35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35</v>
      </c>
      <c r="Y335" s="134"/>
      <c r="AD335" s="66"/>
    </row>
    <row r="336" spans="1:31" ht="14.4" x14ac:dyDescent="0.3">
      <c r="B336" s="23" t="s">
        <v>52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52</v>
      </c>
      <c r="Y336" s="134"/>
      <c r="AD336" s="66"/>
    </row>
    <row r="337" spans="1:30" ht="14.4" x14ac:dyDescent="0.3">
      <c r="B337" s="23" t="s">
        <v>102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102</v>
      </c>
      <c r="Y337" s="134"/>
      <c r="AD337" s="66"/>
    </row>
    <row r="338" spans="1:30" ht="14.4" x14ac:dyDescent="0.3">
      <c r="B338" s="23" t="s">
        <v>103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103</v>
      </c>
      <c r="Y338" s="134"/>
      <c r="AD338" s="66"/>
    </row>
    <row r="339" spans="1:30" ht="14.4" x14ac:dyDescent="0.3">
      <c r="B339" s="23" t="s">
        <v>104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104</v>
      </c>
      <c r="Y339" s="134"/>
      <c r="AD339" s="66"/>
    </row>
    <row r="340" spans="1:30" ht="14.4" x14ac:dyDescent="0.3">
      <c r="B340" s="23" t="s">
        <v>105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105</v>
      </c>
      <c r="Y340" s="134"/>
      <c r="AD340" s="66"/>
    </row>
    <row r="341" spans="1:30" ht="14.4" x14ac:dyDescent="0.3">
      <c r="A341" s="5">
        <v>2023</v>
      </c>
      <c r="B341" s="23" t="s">
        <v>106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106</v>
      </c>
      <c r="Y341" s="134"/>
      <c r="AD341" s="66"/>
    </row>
    <row r="342" spans="1:30" ht="14.4" x14ac:dyDescent="0.3">
      <c r="B342" s="23" t="s">
        <v>107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107</v>
      </c>
      <c r="Y342" s="134"/>
      <c r="AD342" s="66"/>
    </row>
    <row r="343" spans="1:30" ht="14.4" x14ac:dyDescent="0.3">
      <c r="B343" s="23" t="s">
        <v>108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108</v>
      </c>
      <c r="Y343" s="134"/>
      <c r="AD343" s="66"/>
    </row>
    <row r="344" spans="1:30" ht="14.4" x14ac:dyDescent="0.3">
      <c r="B344" s="23" t="s">
        <v>109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109</v>
      </c>
      <c r="Y344" s="134"/>
      <c r="AD344" s="66"/>
    </row>
    <row r="345" spans="1:30" ht="14.4" x14ac:dyDescent="0.3">
      <c r="B345" s="23" t="s">
        <v>11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11</v>
      </c>
      <c r="Y345" s="137"/>
      <c r="AD345" s="66"/>
    </row>
    <row r="346" spans="1:30" ht="14.4" x14ac:dyDescent="0.3">
      <c r="B346" s="23" t="s">
        <v>34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34</v>
      </c>
      <c r="Y346" s="134"/>
      <c r="AD346" s="66"/>
    </row>
    <row r="347" spans="1:30" ht="14.4" x14ac:dyDescent="0.3"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106"/>
      <c r="U347" s="106"/>
      <c r="V347" s="106"/>
      <c r="W347" s="124"/>
      <c r="Y347" s="134"/>
    </row>
    <row r="348" spans="1:30" ht="14.4" x14ac:dyDescent="0.3">
      <c r="C348"/>
      <c r="D348"/>
      <c r="E348"/>
      <c r="F348"/>
      <c r="G348" s="97"/>
      <c r="H348" s="97"/>
      <c r="I348" s="97"/>
      <c r="K348"/>
      <c r="L348"/>
      <c r="M348"/>
      <c r="N348"/>
      <c r="O348"/>
      <c r="U348"/>
      <c r="V348" s="132"/>
      <c r="W348" s="124"/>
      <c r="Y348" s="134"/>
    </row>
    <row r="349" spans="1:30" ht="14.4" x14ac:dyDescent="0.3">
      <c r="C349"/>
      <c r="D349"/>
      <c r="E349"/>
      <c r="F349"/>
      <c r="G349" s="97"/>
      <c r="H349" s="97"/>
      <c r="I349" s="97"/>
      <c r="K349"/>
      <c r="L349"/>
      <c r="M349"/>
      <c r="N349"/>
      <c r="O349"/>
      <c r="U349"/>
      <c r="V349" s="132"/>
      <c r="W349" s="124"/>
      <c r="Y349" s="134"/>
    </row>
    <row r="350" spans="1:30" ht="14.4" x14ac:dyDescent="0.3">
      <c r="C350"/>
      <c r="D350"/>
      <c r="E350"/>
      <c r="F350"/>
      <c r="G350" s="97"/>
      <c r="H350" s="97"/>
      <c r="I350" s="97"/>
      <c r="K350"/>
      <c r="L350"/>
      <c r="N350"/>
      <c r="O350"/>
      <c r="U350"/>
      <c r="V350" s="132"/>
      <c r="W350" s="124"/>
      <c r="Y350" s="134"/>
    </row>
    <row r="351" spans="1:30" ht="14.4" x14ac:dyDescent="0.3">
      <c r="C351"/>
      <c r="D351"/>
      <c r="E351"/>
      <c r="F351"/>
      <c r="L351"/>
      <c r="M351"/>
      <c r="N351"/>
      <c r="O351"/>
      <c r="U351"/>
      <c r="V351" s="132"/>
      <c r="W351" s="124"/>
      <c r="Y351" s="134"/>
    </row>
    <row r="352" spans="1:30" ht="14.4" x14ac:dyDescent="0.3">
      <c r="C352"/>
      <c r="D352"/>
      <c r="E352"/>
      <c r="F352"/>
      <c r="L352"/>
      <c r="M352"/>
      <c r="N352"/>
      <c r="O352"/>
      <c r="U352"/>
      <c r="V352" s="132"/>
      <c r="W352" s="124"/>
      <c r="Y352" s="134"/>
    </row>
    <row r="353" spans="3:25" ht="14.4" x14ac:dyDescent="0.3">
      <c r="C353"/>
      <c r="D353"/>
      <c r="E353"/>
      <c r="F353"/>
      <c r="L353"/>
      <c r="N353"/>
      <c r="O353"/>
      <c r="U353"/>
      <c r="V353" s="132"/>
      <c r="W353" s="124"/>
      <c r="Y353" s="119"/>
    </row>
    <row r="354" spans="3:25" ht="14.4" x14ac:dyDescent="0.3">
      <c r="C354"/>
      <c r="D354"/>
      <c r="E354"/>
      <c r="F354"/>
      <c r="L354"/>
      <c r="M354"/>
      <c r="N354"/>
      <c r="O354"/>
      <c r="V354" s="132"/>
      <c r="W354" s="124"/>
      <c r="Y354" s="119"/>
    </row>
    <row r="355" spans="3:25" ht="14.4" x14ac:dyDescent="0.3">
      <c r="D355"/>
      <c r="E355"/>
      <c r="F355"/>
      <c r="L355"/>
      <c r="N355"/>
      <c r="O355"/>
      <c r="V355" s="132"/>
      <c r="W355" s="124"/>
      <c r="Y355" s="119"/>
    </row>
    <row r="356" spans="3:25" ht="14.4" x14ac:dyDescent="0.3">
      <c r="D356"/>
      <c r="E356"/>
      <c r="F356"/>
      <c r="L356"/>
      <c r="N356"/>
      <c r="O356"/>
      <c r="V356" s="132"/>
      <c r="W356" s="124"/>
      <c r="X356" s="80"/>
      <c r="Y356" s="119"/>
    </row>
    <row r="357" spans="3:25" ht="14.4" x14ac:dyDescent="0.3">
      <c r="D357"/>
      <c r="E357"/>
      <c r="F357"/>
      <c r="L357"/>
      <c r="N357"/>
      <c r="O357"/>
      <c r="V357" s="132"/>
      <c r="W357" s="124"/>
      <c r="X357" s="80"/>
      <c r="Y357" s="119"/>
    </row>
    <row r="358" spans="3:25" ht="14.4" x14ac:dyDescent="0.3">
      <c r="F358"/>
      <c r="L358"/>
      <c r="N358"/>
      <c r="O358"/>
      <c r="V358" s="132"/>
      <c r="W358" s="124"/>
      <c r="X358" s="80"/>
      <c r="Y358" s="119"/>
    </row>
    <row r="359" spans="3:25" ht="14.4" x14ac:dyDescent="0.3">
      <c r="F359"/>
      <c r="L359"/>
      <c r="M359"/>
      <c r="N359"/>
      <c r="O359"/>
      <c r="V359" s="132"/>
      <c r="W359" s="124"/>
      <c r="X359" s="80"/>
      <c r="Y359" s="119"/>
    </row>
    <row r="360" spans="3:25" ht="14.4" x14ac:dyDescent="0.3">
      <c r="F360"/>
      <c r="L360"/>
      <c r="N360"/>
      <c r="O360"/>
      <c r="V360" s="132"/>
      <c r="W360" s="124"/>
      <c r="X360" s="80"/>
      <c r="Y360" s="119"/>
    </row>
    <row r="361" spans="3:25" ht="14.4" x14ac:dyDescent="0.3">
      <c r="F361"/>
      <c r="L361"/>
      <c r="N361"/>
      <c r="O361"/>
      <c r="V361" s="132"/>
      <c r="W361" s="124"/>
      <c r="X361" s="80"/>
      <c r="Y361" s="119"/>
    </row>
    <row r="362" spans="3:25" ht="14.4" x14ac:dyDescent="0.3">
      <c r="F362"/>
      <c r="L362"/>
      <c r="M362"/>
      <c r="N362"/>
      <c r="O362"/>
      <c r="V362" s="132"/>
      <c r="W362" s="124"/>
      <c r="X362" s="80"/>
      <c r="Y362" s="119"/>
    </row>
    <row r="363" spans="3:25" ht="14.4" x14ac:dyDescent="0.3">
      <c r="F363"/>
      <c r="L363"/>
      <c r="N363"/>
      <c r="O363"/>
      <c r="V363" s="132"/>
      <c r="W363" s="124"/>
      <c r="X363" s="82"/>
      <c r="Y363" s="119"/>
    </row>
    <row r="364" spans="3:25" ht="14.4" x14ac:dyDescent="0.3">
      <c r="F364"/>
      <c r="L364"/>
      <c r="M364"/>
      <c r="N364"/>
      <c r="O364"/>
      <c r="X364"/>
      <c r="Y364" s="119"/>
    </row>
    <row r="365" spans="3:25" x14ac:dyDescent="0.25">
      <c r="F365"/>
      <c r="L365"/>
      <c r="N365"/>
      <c r="O365"/>
      <c r="X365"/>
    </row>
    <row r="366" spans="3:25" x14ac:dyDescent="0.25">
      <c r="F366"/>
      <c r="X366"/>
    </row>
    <row r="367" spans="3:25" x14ac:dyDescent="0.25">
      <c r="F367"/>
    </row>
    <row r="368" spans="3:25" x14ac:dyDescent="0.25">
      <c r="F368"/>
      <c r="X368" s="80"/>
      <c r="Y368" s="80"/>
    </row>
    <row r="369" spans="6:25" x14ac:dyDescent="0.25">
      <c r="F369"/>
      <c r="X369" s="82"/>
      <c r="Y369" s="80"/>
    </row>
    <row r="370" spans="6:25" x14ac:dyDescent="0.25">
      <c r="X370" s="82"/>
      <c r="Y370" s="80"/>
    </row>
    <row r="371" spans="6:25" x14ac:dyDescent="0.25">
      <c r="X371" s="82"/>
      <c r="Y371" s="80"/>
    </row>
    <row r="372" spans="6:25" x14ac:dyDescent="0.25">
      <c r="X372" s="80"/>
      <c r="Y372" s="80"/>
    </row>
    <row r="373" spans="6:25" x14ac:dyDescent="0.25">
      <c r="X373" s="82"/>
      <c r="Y373" s="80"/>
    </row>
    <row r="374" spans="6:25" x14ac:dyDescent="0.25">
      <c r="X374" s="80"/>
      <c r="Y374" s="80"/>
    </row>
    <row r="375" spans="6:25" x14ac:dyDescent="0.25">
      <c r="X375" s="80"/>
      <c r="Y375" s="80"/>
    </row>
    <row r="376" spans="6:25" x14ac:dyDescent="0.25">
      <c r="X376" s="80"/>
      <c r="Y376" s="80"/>
    </row>
    <row r="377" spans="6:25" x14ac:dyDescent="0.25">
      <c r="X377" s="80"/>
      <c r="Y377" s="80"/>
    </row>
    <row r="378" spans="6:25" x14ac:dyDescent="0.25">
      <c r="X378" s="80"/>
      <c r="Y378" s="80"/>
    </row>
    <row r="379" spans="6:25" x14ac:dyDescent="0.25">
      <c r="X379" s="80"/>
      <c r="Y379" s="80"/>
    </row>
    <row r="380" spans="6:25" x14ac:dyDescent="0.25">
      <c r="X380" s="80"/>
      <c r="Y380" s="80"/>
    </row>
    <row r="381" spans="6:25" x14ac:dyDescent="0.25">
      <c r="X381" s="80"/>
      <c r="Y381" s="80"/>
    </row>
    <row r="382" spans="6:25" x14ac:dyDescent="0.25">
      <c r="X382" s="80"/>
      <c r="Y382" s="80"/>
    </row>
    <row r="383" spans="6:25" x14ac:dyDescent="0.25">
      <c r="X383" s="80"/>
      <c r="Y383" s="80"/>
    </row>
    <row r="384" spans="6:25" x14ac:dyDescent="0.25">
      <c r="X384" s="82"/>
      <c r="Y384" s="80"/>
    </row>
    <row r="385" spans="24:25" x14ac:dyDescent="0.25">
      <c r="X385" s="80"/>
      <c r="Y385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3" zoomScale="110" zoomScaleNormal="110" workbookViewId="0">
      <selection activeCell="H16" sqref="H16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38"/>
      <c r="C9" s="139">
        <v>44715</v>
      </c>
      <c r="D9" s="140"/>
      <c r="E9" s="139">
        <v>45047</v>
      </c>
      <c r="F9" s="140"/>
      <c r="G9" s="139">
        <v>45078</v>
      </c>
      <c r="H9" s="140"/>
    </row>
    <row r="10" spans="1:9" x14ac:dyDescent="0.25">
      <c r="B10" s="141" t="s">
        <v>54</v>
      </c>
      <c r="C10" s="142" t="s">
        <v>41</v>
      </c>
      <c r="D10" s="143" t="s">
        <v>55</v>
      </c>
      <c r="E10" s="142" t="s">
        <v>41</v>
      </c>
      <c r="F10" s="143" t="s">
        <v>55</v>
      </c>
      <c r="G10" s="142" t="s">
        <v>41</v>
      </c>
      <c r="H10" s="143" t="s">
        <v>55</v>
      </c>
    </row>
    <row r="11" spans="1:9" x14ac:dyDescent="0.25">
      <c r="B11" s="144"/>
      <c r="C11" s="145"/>
      <c r="D11" s="146" t="s">
        <v>56</v>
      </c>
      <c r="E11" s="147"/>
      <c r="F11" s="148" t="s">
        <v>56</v>
      </c>
      <c r="G11" s="147"/>
      <c r="H11" s="148" t="s">
        <v>56</v>
      </c>
    </row>
    <row r="12" spans="1:9" x14ac:dyDescent="0.25">
      <c r="B12" s="149" t="s">
        <v>57</v>
      </c>
      <c r="C12" s="54">
        <v>529.01</v>
      </c>
      <c r="D12" s="54">
        <v>457.26</v>
      </c>
      <c r="E12" s="150">
        <v>648.16999999999996</v>
      </c>
      <c r="F12" s="151">
        <v>548.59</v>
      </c>
      <c r="G12" s="150">
        <v>667.08</v>
      </c>
      <c r="H12" s="152">
        <v>563.07000000000005</v>
      </c>
    </row>
    <row r="13" spans="1:9" x14ac:dyDescent="0.25">
      <c r="B13" s="149" t="s">
        <v>58</v>
      </c>
      <c r="C13" s="54">
        <v>525.76</v>
      </c>
      <c r="D13" s="54">
        <v>439.88</v>
      </c>
      <c r="E13" s="153">
        <v>645.17999999999995</v>
      </c>
      <c r="F13" s="154">
        <v>533.51</v>
      </c>
      <c r="G13" s="153">
        <v>668.64</v>
      </c>
      <c r="H13" s="155">
        <v>546.04999999999995</v>
      </c>
    </row>
    <row r="14" spans="1:9" x14ac:dyDescent="0.25">
      <c r="B14" s="149" t="s">
        <v>59</v>
      </c>
      <c r="C14" s="54">
        <v>521.13</v>
      </c>
      <c r="D14" s="54">
        <v>436.26</v>
      </c>
      <c r="E14" s="153">
        <v>633.36</v>
      </c>
      <c r="F14" s="154">
        <v>528.72</v>
      </c>
      <c r="G14" s="153">
        <v>642.70000000000005</v>
      </c>
      <c r="H14" s="155">
        <v>538.41999999999996</v>
      </c>
      <c r="I14" s="66"/>
    </row>
    <row r="15" spans="1:9" x14ac:dyDescent="0.25">
      <c r="B15" s="149" t="s">
        <v>60</v>
      </c>
      <c r="C15" s="54">
        <v>540.21</v>
      </c>
      <c r="D15" s="54">
        <v>455.13</v>
      </c>
      <c r="E15" s="153">
        <v>662.64</v>
      </c>
      <c r="F15" s="154">
        <v>550.82000000000005</v>
      </c>
      <c r="G15" s="153">
        <v>680.31</v>
      </c>
      <c r="H15" s="155">
        <v>563.37</v>
      </c>
      <c r="I15" s="66"/>
    </row>
    <row r="16" spans="1:9" x14ac:dyDescent="0.25">
      <c r="B16" s="149" t="s">
        <v>61</v>
      </c>
      <c r="C16" s="54">
        <v>525.30999999999995</v>
      </c>
      <c r="D16" s="54">
        <v>466.24</v>
      </c>
      <c r="E16" s="153">
        <v>641.12</v>
      </c>
      <c r="F16" s="154">
        <v>567.99</v>
      </c>
      <c r="G16" s="153">
        <v>655.65</v>
      </c>
      <c r="H16" s="155">
        <v>579.04</v>
      </c>
      <c r="I16" s="66"/>
    </row>
    <row r="17" spans="2:9" x14ac:dyDescent="0.25">
      <c r="B17" s="149" t="s">
        <v>62</v>
      </c>
      <c r="C17" s="54">
        <v>466.24</v>
      </c>
      <c r="D17" s="54">
        <v>536.73</v>
      </c>
      <c r="E17" s="153">
        <v>567.99</v>
      </c>
      <c r="F17" s="154">
        <v>645.66999999999996</v>
      </c>
      <c r="G17" s="153">
        <v>579.04</v>
      </c>
      <c r="H17" s="155">
        <v>659.58</v>
      </c>
      <c r="I17" s="66"/>
    </row>
    <row r="18" spans="2:9" x14ac:dyDescent="0.25">
      <c r="B18" s="149" t="s">
        <v>63</v>
      </c>
      <c r="C18" s="54">
        <v>546.15</v>
      </c>
      <c r="D18" s="54">
        <v>463.19</v>
      </c>
      <c r="E18" s="153">
        <v>682.03</v>
      </c>
      <c r="F18" s="154">
        <v>565.41999999999996</v>
      </c>
      <c r="G18" s="153">
        <v>695.87</v>
      </c>
      <c r="H18" s="155">
        <v>576.30999999999995</v>
      </c>
      <c r="I18" s="66"/>
    </row>
    <row r="19" spans="2:9" x14ac:dyDescent="0.25">
      <c r="B19" s="149" t="s">
        <v>64</v>
      </c>
      <c r="C19" s="54">
        <v>535.41</v>
      </c>
      <c r="D19" s="54">
        <v>453.67</v>
      </c>
      <c r="E19" s="153">
        <v>658.02</v>
      </c>
      <c r="F19" s="154">
        <v>544.64</v>
      </c>
      <c r="G19" s="153">
        <v>674.6</v>
      </c>
      <c r="H19" s="155">
        <v>554.6</v>
      </c>
      <c r="I19" s="66"/>
    </row>
    <row r="20" spans="2:9" x14ac:dyDescent="0.25">
      <c r="B20" s="149" t="s">
        <v>65</v>
      </c>
      <c r="C20" s="54">
        <v>529.01</v>
      </c>
      <c r="D20" s="54">
        <v>431.28</v>
      </c>
      <c r="E20" s="153">
        <v>633.88</v>
      </c>
      <c r="F20" s="154">
        <v>510.06</v>
      </c>
      <c r="G20" s="153">
        <v>644.04999999999995</v>
      </c>
      <c r="H20" s="155">
        <v>519.44000000000005</v>
      </c>
      <c r="I20" s="66"/>
    </row>
    <row r="21" spans="2:9" x14ac:dyDescent="0.25">
      <c r="B21" s="149" t="s">
        <v>66</v>
      </c>
      <c r="C21" s="54">
        <v>547.05999999999995</v>
      </c>
      <c r="D21" s="54">
        <v>424.03</v>
      </c>
      <c r="E21" s="153">
        <v>676.62</v>
      </c>
      <c r="F21" s="154">
        <v>507.68</v>
      </c>
      <c r="G21" s="153">
        <v>692.77</v>
      </c>
      <c r="H21" s="155">
        <v>518.61</v>
      </c>
      <c r="I21" s="66"/>
    </row>
    <row r="22" spans="2:9" x14ac:dyDescent="0.25">
      <c r="B22" s="149" t="s">
        <v>67</v>
      </c>
      <c r="C22" s="54">
        <v>539.28</v>
      </c>
      <c r="D22" s="54">
        <v>427.85</v>
      </c>
      <c r="E22" s="153">
        <v>678.97</v>
      </c>
      <c r="F22" s="154">
        <v>523.97</v>
      </c>
      <c r="G22" s="153">
        <v>693.3</v>
      </c>
      <c r="H22" s="155">
        <v>531.42999999999995</v>
      </c>
      <c r="I22" s="66"/>
    </row>
    <row r="23" spans="2:9" x14ac:dyDescent="0.25">
      <c r="B23" s="149" t="s">
        <v>68</v>
      </c>
      <c r="C23" s="54">
        <v>564.26</v>
      </c>
      <c r="D23" s="54">
        <v>474.15</v>
      </c>
      <c r="E23" s="153">
        <v>691.38</v>
      </c>
      <c r="F23" s="154">
        <v>575.5</v>
      </c>
      <c r="G23" s="153">
        <v>708.81</v>
      </c>
      <c r="H23" s="155">
        <v>585.95000000000005</v>
      </c>
      <c r="I23" s="66"/>
    </row>
    <row r="24" spans="2:9" x14ac:dyDescent="0.25">
      <c r="B24" s="149" t="s">
        <v>69</v>
      </c>
      <c r="C24" s="54">
        <v>539.25</v>
      </c>
      <c r="D24" s="54">
        <v>467.6</v>
      </c>
      <c r="E24" s="153">
        <v>675.06</v>
      </c>
      <c r="F24" s="154">
        <v>565.94000000000005</v>
      </c>
      <c r="G24" s="153">
        <v>688.75</v>
      </c>
      <c r="H24" s="155">
        <v>576.86</v>
      </c>
      <c r="I24" s="66"/>
    </row>
    <row r="25" spans="2:9" x14ac:dyDescent="0.25">
      <c r="B25" s="149" t="s">
        <v>70</v>
      </c>
      <c r="C25" s="54">
        <v>544.98</v>
      </c>
      <c r="D25" s="54">
        <v>425.64</v>
      </c>
      <c r="E25" s="153">
        <v>673.47</v>
      </c>
      <c r="F25" s="154">
        <v>504.9</v>
      </c>
      <c r="G25" s="153">
        <v>693.35</v>
      </c>
      <c r="H25" s="155">
        <v>515.29</v>
      </c>
      <c r="I25" s="66"/>
    </row>
    <row r="26" spans="2:9" x14ac:dyDescent="0.25">
      <c r="B26" s="149" t="s">
        <v>71</v>
      </c>
      <c r="C26" s="54">
        <v>545.16999999999996</v>
      </c>
      <c r="D26" s="54">
        <v>430.6</v>
      </c>
      <c r="E26" s="153">
        <v>666.6</v>
      </c>
      <c r="F26" s="154">
        <v>517.26</v>
      </c>
      <c r="G26" s="153">
        <v>685.83</v>
      </c>
      <c r="H26" s="155">
        <v>528.57000000000005</v>
      </c>
      <c r="I26" s="66"/>
    </row>
    <row r="27" spans="2:9" x14ac:dyDescent="0.25">
      <c r="B27" s="149" t="s">
        <v>72</v>
      </c>
      <c r="C27" s="54">
        <v>531.37</v>
      </c>
      <c r="D27" s="54">
        <v>461.97</v>
      </c>
      <c r="E27" s="153">
        <v>641.55999999999995</v>
      </c>
      <c r="F27" s="154">
        <v>555.34</v>
      </c>
      <c r="G27" s="153">
        <v>652.9</v>
      </c>
      <c r="H27" s="155">
        <v>564.19000000000005</v>
      </c>
      <c r="I27" s="66"/>
    </row>
    <row r="28" spans="2:9" x14ac:dyDescent="0.25">
      <c r="B28" s="149" t="s">
        <v>73</v>
      </c>
      <c r="C28" s="54">
        <v>539.42999999999995</v>
      </c>
      <c r="D28" s="54">
        <v>412.94</v>
      </c>
      <c r="E28" s="153">
        <v>674.21</v>
      </c>
      <c r="F28" s="154">
        <v>493.86</v>
      </c>
      <c r="G28" s="153">
        <v>690.7</v>
      </c>
      <c r="H28" s="155">
        <v>506.59</v>
      </c>
      <c r="I28" s="66"/>
    </row>
    <row r="29" spans="2:9" x14ac:dyDescent="0.25">
      <c r="B29" s="149" t="s">
        <v>74</v>
      </c>
      <c r="C29" s="54">
        <v>508.49</v>
      </c>
      <c r="D29" s="54">
        <v>454.7</v>
      </c>
      <c r="E29" s="153">
        <v>611.42999999999995</v>
      </c>
      <c r="F29" s="154">
        <v>543.59</v>
      </c>
      <c r="G29" s="153">
        <v>630.82000000000005</v>
      </c>
      <c r="H29" s="155">
        <v>559.91999999999996</v>
      </c>
      <c r="I29" s="66"/>
    </row>
    <row r="30" spans="2:9" x14ac:dyDescent="0.25">
      <c r="B30" s="149" t="s">
        <v>75</v>
      </c>
      <c r="C30" s="54">
        <v>531.59</v>
      </c>
      <c r="D30" s="54">
        <v>471.89</v>
      </c>
      <c r="E30" s="153">
        <v>644.73</v>
      </c>
      <c r="F30" s="154">
        <v>567.49</v>
      </c>
      <c r="G30" s="153">
        <v>659.73</v>
      </c>
      <c r="H30" s="155">
        <v>578.83000000000004</v>
      </c>
      <c r="I30" s="66"/>
    </row>
    <row r="31" spans="2:9" x14ac:dyDescent="0.25">
      <c r="B31" s="149" t="s">
        <v>76</v>
      </c>
      <c r="C31" s="54">
        <v>538.71</v>
      </c>
      <c r="D31" s="54">
        <v>472.15</v>
      </c>
      <c r="E31" s="153">
        <v>643.14</v>
      </c>
      <c r="F31" s="154">
        <v>562.04</v>
      </c>
      <c r="G31" s="153">
        <v>660.62</v>
      </c>
      <c r="H31" s="155">
        <v>575.61</v>
      </c>
      <c r="I31" s="66"/>
    </row>
    <row r="32" spans="2:9" x14ac:dyDescent="0.25">
      <c r="B32" s="149" t="s">
        <v>77</v>
      </c>
      <c r="C32" s="54">
        <v>510.23</v>
      </c>
      <c r="D32" s="54">
        <v>412.32</v>
      </c>
      <c r="E32" s="153">
        <v>620.87</v>
      </c>
      <c r="F32" s="155">
        <v>495.45</v>
      </c>
      <c r="G32" s="153">
        <v>633.92999999999995</v>
      </c>
      <c r="H32" s="155">
        <v>505.56</v>
      </c>
      <c r="I32" s="66"/>
    </row>
    <row r="33" spans="2:9" x14ac:dyDescent="0.25">
      <c r="B33" s="149" t="s">
        <v>78</v>
      </c>
      <c r="C33" s="54">
        <v>540.02</v>
      </c>
      <c r="D33" s="54">
        <v>488.81</v>
      </c>
      <c r="E33" s="156">
        <v>650.11</v>
      </c>
      <c r="F33" s="157">
        <v>586.16</v>
      </c>
      <c r="G33" s="54">
        <v>667.99</v>
      </c>
      <c r="H33" s="157">
        <v>600.82000000000005</v>
      </c>
      <c r="I33" s="66"/>
    </row>
    <row r="34" spans="2:9" x14ac:dyDescent="0.25">
      <c r="B34" s="149" t="s">
        <v>79</v>
      </c>
      <c r="C34" s="54">
        <v>602.72</v>
      </c>
      <c r="D34" s="54">
        <v>516.99</v>
      </c>
      <c r="E34" s="156">
        <v>761.17</v>
      </c>
      <c r="F34" s="157">
        <v>632.80999999999995</v>
      </c>
      <c r="G34" s="54">
        <v>781.76</v>
      </c>
      <c r="H34" s="157">
        <v>647.45000000000005</v>
      </c>
      <c r="I34" s="66"/>
    </row>
    <row r="35" spans="2:9" x14ac:dyDescent="0.25">
      <c r="B35" s="149" t="s">
        <v>80</v>
      </c>
      <c r="C35" s="54">
        <v>577.61</v>
      </c>
      <c r="D35" s="54">
        <v>531.87</v>
      </c>
      <c r="E35" s="156">
        <v>727.67</v>
      </c>
      <c r="F35" s="157">
        <v>628.9</v>
      </c>
      <c r="G35" s="54">
        <v>755.5</v>
      </c>
      <c r="H35" s="157">
        <v>644.08000000000004</v>
      </c>
      <c r="I35" s="66"/>
    </row>
    <row r="36" spans="2:9" x14ac:dyDescent="0.25">
      <c r="B36" s="149" t="s">
        <v>81</v>
      </c>
      <c r="C36" s="54">
        <v>555.78</v>
      </c>
      <c r="D36" s="54">
        <v>475.1</v>
      </c>
      <c r="E36" s="156">
        <v>703.71</v>
      </c>
      <c r="F36" s="157">
        <v>581.67999999999995</v>
      </c>
      <c r="G36" s="54">
        <v>724.59</v>
      </c>
      <c r="H36" s="157">
        <v>597.42999999999995</v>
      </c>
      <c r="I36" s="66"/>
    </row>
    <row r="37" spans="2:9" x14ac:dyDescent="0.25">
      <c r="B37" s="149" t="s">
        <v>82</v>
      </c>
      <c r="C37" s="54">
        <v>529.53</v>
      </c>
      <c r="D37" s="54">
        <v>464.39</v>
      </c>
      <c r="E37" s="156">
        <v>637.4</v>
      </c>
      <c r="F37" s="157">
        <v>551.67999999999995</v>
      </c>
      <c r="G37" s="54">
        <v>654.41</v>
      </c>
      <c r="H37" s="157">
        <v>563.89</v>
      </c>
      <c r="I37" s="66"/>
    </row>
    <row r="38" spans="2:9" x14ac:dyDescent="0.25">
      <c r="B38" s="149" t="s">
        <v>83</v>
      </c>
      <c r="C38" s="54">
        <v>532.59</v>
      </c>
      <c r="D38" s="54">
        <v>469.85</v>
      </c>
      <c r="E38" s="156">
        <v>638.04999999999995</v>
      </c>
      <c r="F38" s="157">
        <v>564.69000000000005</v>
      </c>
      <c r="G38" s="54">
        <v>655.13</v>
      </c>
      <c r="H38" s="157">
        <v>574.45000000000005</v>
      </c>
      <c r="I38" s="66"/>
    </row>
    <row r="39" spans="2:9" x14ac:dyDescent="0.25">
      <c r="B39" s="149" t="s">
        <v>84</v>
      </c>
      <c r="C39" s="54">
        <v>546.78</v>
      </c>
      <c r="D39" s="54">
        <v>482.97</v>
      </c>
      <c r="E39" s="156">
        <v>674.58</v>
      </c>
      <c r="F39" s="157">
        <v>581.63</v>
      </c>
      <c r="G39" s="54">
        <v>698.58</v>
      </c>
      <c r="H39" s="157">
        <v>600.29</v>
      </c>
      <c r="I39" s="66"/>
    </row>
    <row r="40" spans="2:9" x14ac:dyDescent="0.25">
      <c r="B40" s="149" t="s">
        <v>85</v>
      </c>
      <c r="C40" s="54">
        <v>546.95000000000005</v>
      </c>
      <c r="D40" s="54">
        <v>473.05</v>
      </c>
      <c r="E40" s="156">
        <v>689.99</v>
      </c>
      <c r="F40" s="157">
        <v>579.9</v>
      </c>
      <c r="G40" s="54">
        <v>706.48</v>
      </c>
      <c r="H40" s="157">
        <v>593.21</v>
      </c>
      <c r="I40" s="66"/>
    </row>
    <row r="41" spans="2:9" x14ac:dyDescent="0.25">
      <c r="B41" s="149" t="s">
        <v>86</v>
      </c>
      <c r="C41" s="54">
        <v>531.77</v>
      </c>
      <c r="D41" s="54">
        <v>449.5</v>
      </c>
      <c r="E41" s="156">
        <v>656.53</v>
      </c>
      <c r="F41" s="157">
        <v>543.91999999999996</v>
      </c>
      <c r="G41" s="54">
        <v>671.31</v>
      </c>
      <c r="H41" s="157">
        <v>553.86</v>
      </c>
      <c r="I41" s="66"/>
    </row>
    <row r="42" spans="2:9" x14ac:dyDescent="0.25">
      <c r="B42" s="149" t="s">
        <v>87</v>
      </c>
      <c r="C42" s="54">
        <v>541.57000000000005</v>
      </c>
      <c r="D42" s="54">
        <v>481.23</v>
      </c>
      <c r="E42" s="156">
        <v>666.73</v>
      </c>
      <c r="F42" s="157">
        <v>585.57000000000005</v>
      </c>
      <c r="G42" s="54">
        <v>683.45</v>
      </c>
      <c r="H42" s="157">
        <v>598.79</v>
      </c>
      <c r="I42" s="66"/>
    </row>
    <row r="43" spans="2:9" x14ac:dyDescent="0.25">
      <c r="B43" s="149" t="s">
        <v>88</v>
      </c>
      <c r="C43" s="54">
        <v>533.91</v>
      </c>
      <c r="D43" s="54">
        <v>471.27</v>
      </c>
      <c r="E43" s="156">
        <v>638.47</v>
      </c>
      <c r="F43" s="157">
        <v>556.92999999999995</v>
      </c>
      <c r="G43" s="54">
        <v>658.46</v>
      </c>
      <c r="H43" s="157">
        <v>573.91999999999996</v>
      </c>
      <c r="I43" s="66"/>
    </row>
    <row r="44" spans="2:9" x14ac:dyDescent="0.25">
      <c r="B44" s="149" t="s">
        <v>89</v>
      </c>
      <c r="C44" s="54">
        <v>546.64</v>
      </c>
      <c r="D44" s="54">
        <v>460.84</v>
      </c>
      <c r="E44" s="156">
        <v>686.23</v>
      </c>
      <c r="F44" s="157">
        <v>563.04999999999995</v>
      </c>
      <c r="G44" s="54">
        <v>691.41</v>
      </c>
      <c r="H44" s="157">
        <v>571.74</v>
      </c>
      <c r="I44" s="66"/>
    </row>
    <row r="45" spans="2:9" x14ac:dyDescent="0.25">
      <c r="B45" s="149" t="s">
        <v>90</v>
      </c>
      <c r="C45" s="54">
        <v>529.29</v>
      </c>
      <c r="D45" s="54">
        <v>458.44</v>
      </c>
      <c r="E45" s="156">
        <v>628.63</v>
      </c>
      <c r="F45" s="157">
        <v>543.84</v>
      </c>
      <c r="G45" s="54">
        <v>643.61</v>
      </c>
      <c r="H45" s="157">
        <v>555</v>
      </c>
      <c r="I45" s="66"/>
    </row>
    <row r="46" spans="2:9" x14ac:dyDescent="0.25">
      <c r="B46" s="149" t="s">
        <v>91</v>
      </c>
      <c r="C46" s="54">
        <v>531.16999999999996</v>
      </c>
      <c r="D46" s="54">
        <v>447.16</v>
      </c>
      <c r="E46" s="156">
        <v>638.29</v>
      </c>
      <c r="F46" s="157">
        <v>529.27</v>
      </c>
      <c r="G46" s="54">
        <v>655.62</v>
      </c>
      <c r="H46" s="157">
        <v>542.78</v>
      </c>
      <c r="I46" s="66"/>
    </row>
    <row r="47" spans="2:9" x14ac:dyDescent="0.25">
      <c r="B47" s="158" t="s">
        <v>92</v>
      </c>
      <c r="C47" s="156">
        <v>530.15</v>
      </c>
      <c r="D47" s="54">
        <v>468.49</v>
      </c>
      <c r="E47" s="156">
        <v>642.36</v>
      </c>
      <c r="F47" s="157">
        <v>564.64</v>
      </c>
      <c r="G47" s="54">
        <v>663.33</v>
      </c>
      <c r="H47" s="157">
        <v>578.24</v>
      </c>
      <c r="I47" s="66"/>
    </row>
    <row r="48" spans="2:9" ht="13.8" thickBot="1" x14ac:dyDescent="0.3">
      <c r="B48" s="159" t="s">
        <v>93</v>
      </c>
      <c r="C48" s="160">
        <v>531.91</v>
      </c>
      <c r="D48" s="161">
        <v>470.53</v>
      </c>
      <c r="E48" s="160">
        <v>637.16999999999996</v>
      </c>
      <c r="F48" s="162">
        <v>561.16999999999996</v>
      </c>
      <c r="G48" s="161">
        <v>645.63</v>
      </c>
      <c r="H48" s="162">
        <v>569.02</v>
      </c>
      <c r="I48" s="66"/>
    </row>
    <row r="49" spans="2:9" x14ac:dyDescent="0.25">
      <c r="B49" s="86" t="s">
        <v>101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51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2023-07-17T10:48:31Z</dcterms:modified>
</cp:coreProperties>
</file>